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C:\Courseware\Excel Dashboard Exercises\"/>
    </mc:Choice>
  </mc:AlternateContent>
  <bookViews>
    <workbookView xWindow="240" yWindow="1860" windowWidth="8415" windowHeight="5475" tabRatio="413"/>
  </bookViews>
  <sheets>
    <sheet name="SUMIFS" sheetId="18" r:id="rId1"/>
    <sheet name="VLOOKUP" sheetId="2" r:id="rId2"/>
    <sheet name="HLOOKUP" sheetId="9" r:id="rId3"/>
    <sheet name="SUMPRODUCT" sheetId="3" state="hidden" r:id="rId4"/>
    <sheet name="SUMPRODUCT 1" sheetId="14" state="hidden" r:id="rId5"/>
    <sheet name="SUMPRODUCT 2" sheetId="16" state="hidden" r:id="rId6"/>
    <sheet name="CHOOSE" sheetId="7" r:id="rId7"/>
    <sheet name="INDEX" sheetId="17" r:id="rId8"/>
    <sheet name="LARGE &amp; SMALL" sheetId="19" r:id="rId9"/>
  </sheets>
  <externalReferences>
    <externalReference r:id="rId10"/>
    <externalReference r:id="rId11"/>
    <externalReference r:id="rId12"/>
    <externalReference r:id="rId13"/>
    <externalReference r:id="rId14"/>
  </externalReferences>
  <definedNames>
    <definedName name="_xlnm._FilterDatabase" localSheetId="0" hidden="1">SUMIFS!$B$16:$N$119</definedName>
    <definedName name="_xlnm._FilterDatabase" localSheetId="3" hidden="1">SUMPRODUCT!$A$10:$J$704</definedName>
    <definedName name="_xlnm._FilterDatabase" localSheetId="1" hidden="1">VLOOKUP!$B$9:$G$209</definedName>
    <definedName name="AccountNames" localSheetId="0">OFFSET('[1]VLOOKUP - Table'!$C$10,0,0,COUNTA('[1]VLOOKUP - Table'!A:A)-3)</definedName>
    <definedName name="AccountNames">OFFSET([2]VLOOKUP!$C$10,0,0,COUNTA([2]VLOOKUP!A:A)-3)</definedName>
    <definedName name="Branches" localSheetId="0">[3]INDEX!$K$4:$L$10</definedName>
    <definedName name="Branches">INDEX!$G$12:$H$18</definedName>
    <definedName name="Cities" localSheetId="0">[4]INDEX!$G$12:$G$18</definedName>
    <definedName name="Cities">INDEX!$G$12:$G$18</definedName>
    <definedName name="City" localSheetId="0">#REF!</definedName>
    <definedName name="City">#REF!</definedName>
    <definedName name="DataTable" localSheetId="0">#REF!</definedName>
    <definedName name="DataTable">#REF!</definedName>
    <definedName name="Date" localSheetId="0">#REF!</definedName>
    <definedName name="Date">#REF!</definedName>
    <definedName name="Demo_DataSource">'[5]INTERACTIVE DEMO'!$E$15:$N$26</definedName>
    <definedName name="Departments" localSheetId="0">[3]INDEX!$B$5:$B$10</definedName>
    <definedName name="Departments">INDEX!$G$5:$G$10</definedName>
    <definedName name="Dept">INDEX!$G$5:$G$10</definedName>
    <definedName name="DOB">[3]STRING!$E$4</definedName>
    <definedName name="_xlnm.Extract" localSheetId="3">SUMPRODUCT!#REF!</definedName>
    <definedName name="FirstName">[3]STRING!$G$3</definedName>
    <definedName name="Locations" localSheetId="0">[3]INDEX!$B$4:$I$4</definedName>
    <definedName name="Locations">INDEX!$H$4:$N$4</definedName>
    <definedName name="Lookup_List" localSheetId="7">OFFSET([2]VLOOKUP1!$C$9,0,0,COUNTA([2]VLOOKUP1!$C:$C),8)</definedName>
    <definedName name="Lookup_List" localSheetId="0">OFFSET([4]VLOOKUP!$C$9,0,0,COUNTA([4]VLOOKUP!$C:$C),8)</definedName>
    <definedName name="Lookup_List">OFFSET(VLOOKUP!$D$9,0,0,COUNTA(VLOOKUP!$D:$D),8)</definedName>
    <definedName name="LstCategories">'[5]INTERACTIVE DEMO'!$Y$15:$Y$24</definedName>
    <definedName name="myName">[3]STRING!$E$3</definedName>
    <definedName name="Price" localSheetId="0">'[1]SUMPRODUCT 2'!$D$3:$D$10</definedName>
    <definedName name="Price">'[2]SUMPRODUCT 2'!$D$3:$D$10</definedName>
    <definedName name="Region" localSheetId="0">'[1]SUMPRODUCT 2'!$C$3:$C$10</definedName>
    <definedName name="Region">'[2]SUMPRODUCT 2'!$C$3:$C$10</definedName>
    <definedName name="StaffTable" localSheetId="0">[3]INDEX!$B$5:$I$10</definedName>
    <definedName name="StaffTable">INDEX!$H$5:$N$10</definedName>
    <definedName name="Surname">[3]STRING!$H$3</definedName>
    <definedName name="Target">[3]IF!$C$6</definedName>
    <definedName name="Target_Max">'[5]INTERACTIVE DEMO'!$W$14</definedName>
    <definedName name="Target_Min">'[5]INTERACTIVE DEMO'!$V$14</definedName>
    <definedName name="Units" localSheetId="0">'[1]SUMPRODUCT 2'!$E$3:$E$10</definedName>
    <definedName name="Units">'[2]SUMPRODUCT 2'!$E$3:$E$10</definedName>
    <definedName name="UserChoice">'[5]INTERACTIVE DEMO'!$U$14</definedName>
    <definedName name="Year" localSheetId="0">'[1]SUMPRODUCT 2'!$B$3:$B$10</definedName>
    <definedName name="Year">'[2]SUMPRODUCT 2'!$B$3:$B$10</definedName>
  </definedNames>
  <calcPr calcId="152511"/>
</workbook>
</file>

<file path=xl/calcChain.xml><?xml version="1.0" encoding="utf-8"?>
<calcChain xmlns="http://schemas.openxmlformats.org/spreadsheetml/2006/main">
  <c r="D19" i="19" l="1"/>
  <c r="N22" i="19" l="1"/>
  <c r="N23" i="19"/>
  <c r="N24" i="19"/>
  <c r="N25" i="19"/>
  <c r="N26" i="19"/>
  <c r="N27" i="19"/>
  <c r="N28" i="19"/>
  <c r="N29" i="19"/>
  <c r="N30" i="19"/>
  <c r="N31" i="19"/>
  <c r="N32" i="19"/>
  <c r="N33" i="19"/>
  <c r="M22" i="19"/>
  <c r="M23" i="19"/>
  <c r="M24" i="19"/>
  <c r="M25" i="19"/>
  <c r="M26" i="19"/>
  <c r="M27" i="19"/>
  <c r="M28" i="19"/>
  <c r="M29" i="19"/>
  <c r="M30" i="19"/>
  <c r="M31" i="19"/>
  <c r="M32" i="19"/>
  <c r="M33" i="19"/>
  <c r="J19" i="19"/>
  <c r="G33" i="19"/>
  <c r="F33" i="19"/>
  <c r="E33" i="19"/>
  <c r="G32" i="19"/>
  <c r="F32" i="19"/>
  <c r="E32" i="19"/>
  <c r="G31" i="19"/>
  <c r="F31" i="19"/>
  <c r="E31" i="19"/>
  <c r="G30" i="19"/>
  <c r="F30" i="19"/>
  <c r="E30" i="19"/>
  <c r="G29" i="19"/>
  <c r="F29" i="19"/>
  <c r="E29" i="19"/>
  <c r="G28" i="19"/>
  <c r="F28" i="19"/>
  <c r="E28" i="19"/>
  <c r="G27" i="19"/>
  <c r="F27" i="19"/>
  <c r="E27" i="19"/>
  <c r="G26" i="19"/>
  <c r="F26" i="19"/>
  <c r="E26" i="19"/>
  <c r="G25" i="19"/>
  <c r="F25" i="19"/>
  <c r="E25" i="19"/>
  <c r="G24" i="19"/>
  <c r="F24" i="19"/>
  <c r="E24" i="19"/>
  <c r="G23" i="19"/>
  <c r="F23" i="19"/>
  <c r="E23" i="19"/>
  <c r="G22" i="19"/>
  <c r="F22" i="19"/>
  <c r="E22" i="19"/>
  <c r="D5" i="17" l="1"/>
  <c r="D6" i="17"/>
  <c r="J119" i="18" l="1"/>
  <c r="J118" i="18"/>
  <c r="J117" i="18"/>
  <c r="J116" i="18"/>
  <c r="J115" i="18"/>
  <c r="J114" i="18"/>
  <c r="J113" i="18"/>
  <c r="J112" i="18"/>
  <c r="J111" i="18"/>
  <c r="J110" i="18"/>
  <c r="J109" i="18"/>
  <c r="J108" i="18"/>
  <c r="J107" i="18"/>
  <c r="J106" i="18"/>
  <c r="J105" i="18"/>
  <c r="J104" i="18"/>
  <c r="J103" i="18"/>
  <c r="J102" i="18"/>
  <c r="J101" i="18"/>
  <c r="J100" i="18"/>
  <c r="J99" i="18"/>
  <c r="J98" i="18"/>
  <c r="J97" i="18"/>
  <c r="J96" i="18"/>
  <c r="J95" i="18"/>
  <c r="J94" i="18"/>
  <c r="J93" i="18"/>
  <c r="J92" i="18"/>
  <c r="J91" i="18"/>
  <c r="J90" i="18"/>
  <c r="J89" i="18"/>
  <c r="J88" i="18"/>
  <c r="J87" i="18"/>
  <c r="J86" i="18"/>
  <c r="J85" i="18"/>
  <c r="J84" i="18"/>
  <c r="J83" i="18"/>
  <c r="J82" i="18"/>
  <c r="J81" i="18"/>
  <c r="J80" i="18"/>
  <c r="J79" i="18"/>
  <c r="J78" i="18"/>
  <c r="J77" i="18"/>
  <c r="J76" i="18"/>
  <c r="J75" i="18"/>
  <c r="J74" i="18"/>
  <c r="J73" i="18"/>
  <c r="J72" i="18"/>
  <c r="J71" i="18"/>
  <c r="J70" i="18"/>
  <c r="J69" i="18"/>
  <c r="J68" i="18"/>
  <c r="J67" i="18"/>
  <c r="J66" i="18"/>
  <c r="J65" i="18"/>
  <c r="J64" i="18"/>
  <c r="J63" i="18"/>
  <c r="J62" i="18"/>
  <c r="J61" i="18"/>
  <c r="J60" i="18"/>
  <c r="J59" i="18"/>
  <c r="J58" i="18"/>
  <c r="J57" i="18"/>
  <c r="J56" i="18"/>
  <c r="J55" i="18"/>
  <c r="J54" i="18"/>
  <c r="J53" i="18"/>
  <c r="J52" i="18"/>
  <c r="J51" i="18"/>
  <c r="J50" i="18"/>
  <c r="J49" i="18"/>
  <c r="J48" i="18"/>
  <c r="J47" i="18"/>
  <c r="J46" i="18"/>
  <c r="J45" i="18"/>
  <c r="J44" i="18"/>
  <c r="J43" i="18"/>
  <c r="J42" i="18"/>
  <c r="J41" i="18"/>
  <c r="J40" i="18"/>
  <c r="J39" i="18"/>
  <c r="J38" i="18"/>
  <c r="J37" i="18"/>
  <c r="J36" i="18"/>
  <c r="J35" i="18"/>
  <c r="J34" i="18"/>
  <c r="J33" i="18"/>
  <c r="J32" i="18"/>
  <c r="J31" i="18"/>
  <c r="J30" i="18"/>
  <c r="J29" i="18"/>
  <c r="J28" i="18"/>
  <c r="J27" i="18"/>
  <c r="J26" i="18"/>
  <c r="J25" i="18"/>
  <c r="J24" i="18"/>
  <c r="J23" i="18"/>
  <c r="J22" i="18"/>
  <c r="J21" i="18"/>
  <c r="J20" i="18"/>
  <c r="J19" i="18"/>
  <c r="J18" i="18"/>
  <c r="J17" i="18"/>
  <c r="G7" i="2" l="1"/>
  <c r="G6" i="2"/>
  <c r="E13" i="7" l="1"/>
  <c r="E14" i="7"/>
  <c r="E15" i="7"/>
  <c r="E16" i="7"/>
  <c r="E7" i="7"/>
  <c r="E8" i="7"/>
  <c r="E9" i="7"/>
  <c r="E10" i="7"/>
  <c r="C2" i="7"/>
  <c r="K3" i="3"/>
</calcChain>
</file>

<file path=xl/sharedStrings.xml><?xml version="1.0" encoding="utf-8"?>
<sst xmlns="http://schemas.openxmlformats.org/spreadsheetml/2006/main" count="3945" uniqueCount="484">
  <si>
    <t>Wal-Mart Stores</t>
  </si>
  <si>
    <t>Exxon Mobil</t>
  </si>
  <si>
    <t>General Motors</t>
  </si>
  <si>
    <t>Chevron</t>
  </si>
  <si>
    <t>ConocoPhillips</t>
  </si>
  <si>
    <t>General Electric</t>
  </si>
  <si>
    <t>Ford Motor</t>
  </si>
  <si>
    <t>Citigroup</t>
  </si>
  <si>
    <t>Bank of America Corp.</t>
  </si>
  <si>
    <t>American Intl. Group</t>
  </si>
  <si>
    <t>J.P. Morgan Chase &amp; Co.</t>
  </si>
  <si>
    <t>Berkshire Hathaway</t>
  </si>
  <si>
    <t>Verizon Communications</t>
  </si>
  <si>
    <t>Hewlett-Packard</t>
  </si>
  <si>
    <t>Intl. Business Machines</t>
  </si>
  <si>
    <t>Valero Energy</t>
  </si>
  <si>
    <t>Home Depot</t>
  </si>
  <si>
    <t>McKesson</t>
  </si>
  <si>
    <t>Cardinal Health</t>
  </si>
  <si>
    <t>Morgan Stanley</t>
  </si>
  <si>
    <t>UnitedHealth Group</t>
  </si>
  <si>
    <t>Merrill Lynch</t>
  </si>
  <si>
    <t>Altria Group</t>
  </si>
  <si>
    <t>Goldman Sachs Group</t>
  </si>
  <si>
    <t>Procter &amp; Gamble</t>
  </si>
  <si>
    <t>Kroger</t>
  </si>
  <si>
    <t>AT&amp;T</t>
  </si>
  <si>
    <t>Boeing</t>
  </si>
  <si>
    <t>AmerisourceBergen</t>
  </si>
  <si>
    <t>Marathon Oil</t>
  </si>
  <si>
    <t>State Farm Insurance Cos</t>
  </si>
  <si>
    <t>Costco Wholesale</t>
  </si>
  <si>
    <t>Target</t>
  </si>
  <si>
    <t>Dell</t>
  </si>
  <si>
    <t>Wellpoint</t>
  </si>
  <si>
    <t>Johnson &amp; Johnson</t>
  </si>
  <si>
    <t>MetLife</t>
  </si>
  <si>
    <t>Sears Holdings</t>
  </si>
  <si>
    <t>Pfizer</t>
  </si>
  <si>
    <t>Dow Chemical</t>
  </si>
  <si>
    <t>Wells Fargo</t>
  </si>
  <si>
    <t>United Technologies</t>
  </si>
  <si>
    <t>United Parcel Service</t>
  </si>
  <si>
    <t>Walgreen</t>
  </si>
  <si>
    <t>Lowe's</t>
  </si>
  <si>
    <t>Wachovia Corp.</t>
  </si>
  <si>
    <t>Lehman Brothers Holdings</t>
  </si>
  <si>
    <t>Time Warner</t>
  </si>
  <si>
    <t>Microsoft</t>
  </si>
  <si>
    <t>Freddie Mac</t>
  </si>
  <si>
    <t>CVS/Caremark</t>
  </si>
  <si>
    <t>Motorola</t>
  </si>
  <si>
    <t>Sprint Nextel</t>
  </si>
  <si>
    <t>Medco Health Solutions</t>
  </si>
  <si>
    <t>Caterpillar</t>
  </si>
  <si>
    <t>Safeway</t>
  </si>
  <si>
    <t>Lockheed Martin</t>
  </si>
  <si>
    <t>Caremark Rx</t>
  </si>
  <si>
    <t>Archer Daniels Midland</t>
  </si>
  <si>
    <t>Sunoco</t>
  </si>
  <si>
    <t>Allstate</t>
  </si>
  <si>
    <t>Intel</t>
  </si>
  <si>
    <t>PepsiCo</t>
  </si>
  <si>
    <t>Walt Disney</t>
  </si>
  <si>
    <t>Sysco</t>
  </si>
  <si>
    <t>Prudential Financial</t>
  </si>
  <si>
    <t>Johnson Controls</t>
  </si>
  <si>
    <t>FedEx</t>
  </si>
  <si>
    <t>Honeywell Intl.</t>
  </si>
  <si>
    <t>Ingram Micro</t>
  </si>
  <si>
    <t>Alcoa</t>
  </si>
  <si>
    <t>Best Buy</t>
  </si>
  <si>
    <t>Northrop Grumman</t>
  </si>
  <si>
    <t>DuPont</t>
  </si>
  <si>
    <t>Hess</t>
  </si>
  <si>
    <t>Federated Dept. Stores</t>
  </si>
  <si>
    <t>Cisco Systems</t>
  </si>
  <si>
    <t>New York Life Insurance</t>
  </si>
  <si>
    <t>American Express</t>
  </si>
  <si>
    <t>TIAA-CREF</t>
  </si>
  <si>
    <t>Washington Mutual</t>
  </si>
  <si>
    <t>Hartford Financial Services</t>
  </si>
  <si>
    <t>Delphi</t>
  </si>
  <si>
    <t>Comcast</t>
  </si>
  <si>
    <t>Aetna</t>
  </si>
  <si>
    <t>Tyson Foods</t>
  </si>
  <si>
    <t>HCA</t>
  </si>
  <si>
    <t>News Corp.</t>
  </si>
  <si>
    <t>Travelers Cos.</t>
  </si>
  <si>
    <t>Massachusetts Mutual Life Insurance</t>
  </si>
  <si>
    <t>Countrywide Financial</t>
  </si>
  <si>
    <t>General Dynamics</t>
  </si>
  <si>
    <t>International Paper</t>
  </si>
  <si>
    <t>Coca-Cola</t>
  </si>
  <si>
    <t>Liberty Mutual Ins. Group</t>
  </si>
  <si>
    <t>Raytheon</t>
  </si>
  <si>
    <t>3M</t>
  </si>
  <si>
    <t>Deere</t>
  </si>
  <si>
    <t>Merck</t>
  </si>
  <si>
    <t>Halliburton</t>
  </si>
  <si>
    <t>Kinder Morgan</t>
  </si>
  <si>
    <t>Toys "R" Us</t>
  </si>
  <si>
    <t>Marriott International</t>
  </si>
  <si>
    <t>Consolidated Edison</t>
  </si>
  <si>
    <t>United Auto Group</t>
  </si>
  <si>
    <t>Phelps Dodge</t>
  </si>
  <si>
    <t>Marsh &amp; McLennan</t>
  </si>
  <si>
    <t>ONEOK</t>
  </si>
  <si>
    <t>Bank of New York Co.</t>
  </si>
  <si>
    <t>Sempra Energy</t>
  </si>
  <si>
    <t>Williams</t>
  </si>
  <si>
    <t>FirstEnergy</t>
  </si>
  <si>
    <t>General Mills</t>
  </si>
  <si>
    <t>Aramark</t>
  </si>
  <si>
    <t>Circuit City Stores</t>
  </si>
  <si>
    <t>US Airways Group</t>
  </si>
  <si>
    <t>Smithfield Foods</t>
  </si>
  <si>
    <t>Viacom</t>
  </si>
  <si>
    <t>Visteon</t>
  </si>
  <si>
    <t>Omnicom Group</t>
  </si>
  <si>
    <t>Cummins</t>
  </si>
  <si>
    <t>Medtronic</t>
  </si>
  <si>
    <t>American Standard</t>
  </si>
  <si>
    <t>EMC</t>
  </si>
  <si>
    <t>Entergy</t>
  </si>
  <si>
    <t>PPG Industries</t>
  </si>
  <si>
    <t>Genworth Financial</t>
  </si>
  <si>
    <t>KB Home</t>
  </si>
  <si>
    <t>Reliant Energy</t>
  </si>
  <si>
    <t>Sanmina-SCI</t>
  </si>
  <si>
    <t>PNC Financial Services Group</t>
  </si>
  <si>
    <t>Kellogg</t>
  </si>
  <si>
    <t>Anadarko Petroleum</t>
  </si>
  <si>
    <t>TXU</t>
  </si>
  <si>
    <t>World Fuel Services</t>
  </si>
  <si>
    <t>Unum Group</t>
  </si>
  <si>
    <t>Amazon.com</t>
  </si>
  <si>
    <t>Progress Energy</t>
  </si>
  <si>
    <t>Devon Energy</t>
  </si>
  <si>
    <t>Limited Brands</t>
  </si>
  <si>
    <t>Google</t>
  </si>
  <si>
    <t>Schering-Plough</t>
  </si>
  <si>
    <t>Solectron</t>
  </si>
  <si>
    <t>Genuine Parts</t>
  </si>
  <si>
    <t>Baxter International</t>
  </si>
  <si>
    <t>Dean Foods</t>
  </si>
  <si>
    <t>Aon</t>
  </si>
  <si>
    <t>Ashland</t>
  </si>
  <si>
    <t>YRC Worldwide</t>
  </si>
  <si>
    <t>Principal Financial</t>
  </si>
  <si>
    <t>Xcel Energy</t>
  </si>
  <si>
    <t>Echostar Communications</t>
  </si>
  <si>
    <t>ArvinMeritor</t>
  </si>
  <si>
    <t>Harrah's Entertainment</t>
  </si>
  <si>
    <t>Dana</t>
  </si>
  <si>
    <t>Alltel</t>
  </si>
  <si>
    <t>Guardian Life of America</t>
  </si>
  <si>
    <t>Tenet Healthcare</t>
  </si>
  <si>
    <t>TEPPCO Partners</t>
  </si>
  <si>
    <t>Danaher</t>
  </si>
  <si>
    <t>CSX</t>
  </si>
  <si>
    <t>Yum Brands</t>
  </si>
  <si>
    <t>State St. Corp.</t>
  </si>
  <si>
    <t>Fidelity National Financial</t>
  </si>
  <si>
    <t>BB&amp;T Corp.</t>
  </si>
  <si>
    <t>Parker Hannifin</t>
  </si>
  <si>
    <t>Norfolk Southern</t>
  </si>
  <si>
    <t>S&amp;C Holdco 3</t>
  </si>
  <si>
    <t>H.J. Heinz</t>
  </si>
  <si>
    <t>CenterPoint Energy</t>
  </si>
  <si>
    <t>R.R. Donnelley &amp; Sons</t>
  </si>
  <si>
    <t>Automatic Data Proc.</t>
  </si>
  <si>
    <t>Dollar General</t>
  </si>
  <si>
    <t>Applied Materials</t>
  </si>
  <si>
    <t>Air Products &amp; Chem.</t>
  </si>
  <si>
    <t>Southwest Airlines</t>
  </si>
  <si>
    <t>Lincoln National</t>
  </si>
  <si>
    <t>Baker Hughes</t>
  </si>
  <si>
    <t>DTE Energy</t>
  </si>
  <si>
    <t>OfficeMax</t>
  </si>
  <si>
    <t>Liberty Media</t>
  </si>
  <si>
    <t>Lucent Technologies</t>
  </si>
  <si>
    <t>Avon Products</t>
  </si>
  <si>
    <t>SLM</t>
  </si>
  <si>
    <t>Sonic Automotive</t>
  </si>
  <si>
    <t>Nordstrom</t>
  </si>
  <si>
    <t>BJ's Wholesale Club</t>
  </si>
  <si>
    <t>Reynolds American</t>
  </si>
  <si>
    <t>First American Corp.</t>
  </si>
  <si>
    <t>Pepco Holdings</t>
  </si>
  <si>
    <t>Praxair</t>
  </si>
  <si>
    <t>Rohm &amp; Haas</t>
  </si>
  <si>
    <t>Apache</t>
  </si>
  <si>
    <t>Fortune Brands</t>
  </si>
  <si>
    <t>ITT</t>
  </si>
  <si>
    <t>Hilton Hotels</t>
  </si>
  <si>
    <t>Ameriprise Financial</t>
  </si>
  <si>
    <t>SAIC</t>
  </si>
  <si>
    <t>Fifth Third Bancorp</t>
  </si>
  <si>
    <t>Assurant</t>
  </si>
  <si>
    <t>Raw Data</t>
  </si>
  <si>
    <t>Rev_YTD</t>
  </si>
  <si>
    <t>Rev_YTD_LY</t>
  </si>
  <si>
    <t>Australia</t>
  </si>
  <si>
    <t>Canada</t>
  </si>
  <si>
    <t>Central</t>
  </si>
  <si>
    <t>France</t>
  </si>
  <si>
    <t>Germany</t>
  </si>
  <si>
    <t>Northeast</t>
  </si>
  <si>
    <t>Northwest</t>
  </si>
  <si>
    <t>Southeast</t>
  </si>
  <si>
    <t>Southwest</t>
  </si>
  <si>
    <t>United Kingdom</t>
  </si>
  <si>
    <t>Rev_CM_LY</t>
  </si>
  <si>
    <t>Rev_CM</t>
  </si>
  <si>
    <t>Revenue per FTE</t>
  </si>
  <si>
    <t>Model 20</t>
  </si>
  <si>
    <t>Model 35</t>
  </si>
  <si>
    <t>Model 62</t>
  </si>
  <si>
    <t>Model 92</t>
  </si>
  <si>
    <t>Model 42</t>
  </si>
  <si>
    <t>Product Line</t>
  </si>
  <si>
    <t>Account</t>
  </si>
  <si>
    <t>Account Id</t>
  </si>
  <si>
    <t>Market</t>
  </si>
  <si>
    <t>May</t>
  </si>
  <si>
    <t>Region</t>
  </si>
  <si>
    <t>A</t>
  </si>
  <si>
    <t>F</t>
  </si>
  <si>
    <t>North</t>
  </si>
  <si>
    <t>South</t>
  </si>
  <si>
    <t>West</t>
  </si>
  <si>
    <t>YTD Rev</t>
  </si>
  <si>
    <t>YTD Rev Plan</t>
  </si>
  <si>
    <t>YTD Rev Last Year</t>
  </si>
  <si>
    <t>J</t>
  </si>
  <si>
    <t>M</t>
  </si>
  <si>
    <t>Revenues</t>
  </si>
  <si>
    <t>Net Income %</t>
  </si>
  <si>
    <t>Jan</t>
  </si>
  <si>
    <t>Feb</t>
  </si>
  <si>
    <t>Mar</t>
  </si>
  <si>
    <t>Apr</t>
  </si>
  <si>
    <t>Jun</t>
  </si>
  <si>
    <t>Jul</t>
  </si>
  <si>
    <t>Aug</t>
  </si>
  <si>
    <t>Sep</t>
  </si>
  <si>
    <t>Oct</t>
  </si>
  <si>
    <t>Nov</t>
  </si>
  <si>
    <t>Dec</t>
  </si>
  <si>
    <t>East</t>
  </si>
  <si>
    <t xml:space="preserve"> </t>
  </si>
  <si>
    <t>Select Region</t>
  </si>
  <si>
    <t>Index</t>
  </si>
  <si>
    <t>Employee Count</t>
  </si>
  <si>
    <t>Labor Cost</t>
  </si>
  <si>
    <t>Rev vs Plan</t>
  </si>
  <si>
    <t>Rev vs Last Year</t>
  </si>
  <si>
    <t>Acct Id</t>
  </si>
  <si>
    <t>Month</t>
  </si>
  <si>
    <t>Select Product Line</t>
  </si>
  <si>
    <t>Select Account</t>
  </si>
  <si>
    <t>Location</t>
  </si>
  <si>
    <t>Account Name</t>
  </si>
  <si>
    <t>Year</t>
  </si>
  <si>
    <t>Price</t>
  </si>
  <si>
    <t>Units</t>
  </si>
  <si>
    <t>Lookup Value</t>
  </si>
  <si>
    <t>Total 2006</t>
  </si>
  <si>
    <t>Total 2007</t>
  </si>
  <si>
    <t>Brisbane</t>
  </si>
  <si>
    <t>Sydney</t>
  </si>
  <si>
    <t>Melbourne</t>
  </si>
  <si>
    <t>Perth</t>
  </si>
  <si>
    <t>INDEX</t>
  </si>
  <si>
    <t xml:space="preserve">  =INDEX(Range,Row,Col)</t>
  </si>
  <si>
    <t>Example 1:</t>
  </si>
  <si>
    <t>Adelaide</t>
  </si>
  <si>
    <t>Darwin</t>
  </si>
  <si>
    <t>Hobart</t>
  </si>
  <si>
    <t>Department:</t>
  </si>
  <si>
    <t>Training</t>
  </si>
  <si>
    <t>Administration</t>
  </si>
  <si>
    <t>Mary Gilmore</t>
  </si>
  <si>
    <t>Harrison Jones</t>
  </si>
  <si>
    <t>Harold White</t>
  </si>
  <si>
    <t>David Wilson</t>
  </si>
  <si>
    <t>Samantha van Horst</t>
  </si>
  <si>
    <t>Penny Jones</t>
  </si>
  <si>
    <t>Sally Smithers</t>
  </si>
  <si>
    <t>Office:</t>
  </si>
  <si>
    <t>Finance</t>
  </si>
  <si>
    <t>David Russell</t>
  </si>
  <si>
    <t>Bob Fitzpatrick</t>
  </si>
  <si>
    <t>Tom Roberts</t>
  </si>
  <si>
    <t>Zoe Ebinger</t>
  </si>
  <si>
    <t>Delia Inglehauser</t>
  </si>
  <si>
    <t>Peter Wilson</t>
  </si>
  <si>
    <t>Suzanne Jenson</t>
  </si>
  <si>
    <t>Human Resources</t>
  </si>
  <si>
    <t>Jane Halifax</t>
  </si>
  <si>
    <t>Emily Dixon</t>
  </si>
  <si>
    <t>John Calvert</t>
  </si>
  <si>
    <t>Felicity Grenhalgh</t>
  </si>
  <si>
    <t>Cloe Campbell</t>
  </si>
  <si>
    <t>Donna White</t>
  </si>
  <si>
    <t>Basil Fitzgibbon</t>
  </si>
  <si>
    <t>Marketing</t>
  </si>
  <si>
    <t>Tom Hopkins</t>
  </si>
  <si>
    <t>James Strong</t>
  </si>
  <si>
    <t>Melissa Everett</t>
  </si>
  <si>
    <t>Yasur Freeman</t>
  </si>
  <si>
    <t>Melanie Hemmant</t>
  </si>
  <si>
    <t>Sheree Green</t>
  </si>
  <si>
    <t>Stephen Thompson</t>
  </si>
  <si>
    <t>Department Head:</t>
  </si>
  <si>
    <t>Sales</t>
  </si>
  <si>
    <t>David Wenslow</t>
  </si>
  <si>
    <t>John West</t>
  </si>
  <si>
    <t>Sue Williams</t>
  </si>
  <si>
    <t>Angela Winston</t>
  </si>
  <si>
    <t>Trevor Ettinghauser</t>
  </si>
  <si>
    <t>Barry Gibson</t>
  </si>
  <si>
    <t>Desley Jacobs</t>
  </si>
  <si>
    <t>Address:</t>
  </si>
  <si>
    <t>Marisa Berenson</t>
  </si>
  <si>
    <t>Cathy Freeward</t>
  </si>
  <si>
    <t>Stephanie White</t>
  </si>
  <si>
    <t>Thomas Eddington</t>
  </si>
  <si>
    <t>David Forsythe</t>
  </si>
  <si>
    <t>Justin Timkins</t>
  </si>
  <si>
    <t>John Kelly</t>
  </si>
  <si>
    <t>Level 1, Ellie Street</t>
  </si>
  <si>
    <t>Level 20, 10 Eagle Street</t>
  </si>
  <si>
    <t>Suite 5, 21 Cyclone Place</t>
  </si>
  <si>
    <t>Suite 2, 100 Salamanca Plaza</t>
  </si>
  <si>
    <t>Level 20, Rialto Towers, Collins Street</t>
  </si>
  <si>
    <t>Level 1, Swann Street</t>
  </si>
  <si>
    <t>Level 20, 50 Pitt Street</t>
  </si>
  <si>
    <t>Example 2:</t>
  </si>
  <si>
    <t>January</t>
  </si>
  <si>
    <t>October</t>
  </si>
  <si>
    <t>February</t>
  </si>
  <si>
    <t>Revenue</t>
  </si>
  <si>
    <t>March</t>
  </si>
  <si>
    <t>April</t>
  </si>
  <si>
    <t>June</t>
  </si>
  <si>
    <t>July</t>
  </si>
  <si>
    <t>August</t>
  </si>
  <si>
    <t>September</t>
  </si>
  <si>
    <t>November</t>
  </si>
  <si>
    <t>December</t>
  </si>
  <si>
    <t>Select Customer Name Here&gt;&gt;</t>
  </si>
  <si>
    <t>Honest Ted's Used Car Sales</t>
  </si>
  <si>
    <t>Select Rep &gt;</t>
  </si>
  <si>
    <t>Hector Smith</t>
  </si>
  <si>
    <t>BMW</t>
  </si>
  <si>
    <t>Ford</t>
  </si>
  <si>
    <t>GMH</t>
  </si>
  <si>
    <t>Hyundai</t>
  </si>
  <si>
    <t>KIA</t>
  </si>
  <si>
    <t>Mitsubishi</t>
  </si>
  <si>
    <t>Nissan</t>
  </si>
  <si>
    <t>Peugot</t>
  </si>
  <si>
    <t>Renault</t>
  </si>
  <si>
    <t>Toyota</t>
  </si>
  <si>
    <t>No</t>
  </si>
  <si>
    <t>Salesperson</t>
  </si>
  <si>
    <t>Make</t>
  </si>
  <si>
    <t>Model</t>
  </si>
  <si>
    <t>Type</t>
  </si>
  <si>
    <t>Colour</t>
  </si>
  <si>
    <t>Age</t>
  </si>
  <si>
    <t>Age Group</t>
  </si>
  <si>
    <t>Payment</t>
  </si>
  <si>
    <t>Justin Callaghan</t>
  </si>
  <si>
    <t>3 Series</t>
  </si>
  <si>
    <t>Sedan</t>
  </si>
  <si>
    <t>Silver</t>
  </si>
  <si>
    <t>46-55</t>
  </si>
  <si>
    <t>Credit Card</t>
  </si>
  <si>
    <t>Z3</t>
  </si>
  <si>
    <t>Coupe</t>
  </si>
  <si>
    <t>36-45</t>
  </si>
  <si>
    <t>Z4</t>
  </si>
  <si>
    <t>Red</t>
  </si>
  <si>
    <t>Over 55</t>
  </si>
  <si>
    <t>Personal Cheque</t>
  </si>
  <si>
    <t>7 Series</t>
  </si>
  <si>
    <t>26-35</t>
  </si>
  <si>
    <t>Blue</t>
  </si>
  <si>
    <t>25 or less</t>
  </si>
  <si>
    <t>Bank Cheque</t>
  </si>
  <si>
    <t>X5</t>
  </si>
  <si>
    <t>SUV</t>
  </si>
  <si>
    <t>White</t>
  </si>
  <si>
    <t>Cash</t>
  </si>
  <si>
    <t>X3</t>
  </si>
  <si>
    <t>Green</t>
  </si>
  <si>
    <t>Mary O'Dwyer</t>
  </si>
  <si>
    <t>5 Series</t>
  </si>
  <si>
    <t>Yellow</t>
  </si>
  <si>
    <t>Black</t>
  </si>
  <si>
    <t>25 or Less</t>
  </si>
  <si>
    <t>Explorer</t>
  </si>
  <si>
    <t>Fiesta</t>
  </si>
  <si>
    <t>Mercury</t>
  </si>
  <si>
    <t>Ecstasy</t>
  </si>
  <si>
    <t>Wagon</t>
  </si>
  <si>
    <t>Raven</t>
  </si>
  <si>
    <t>Mustang</t>
  </si>
  <si>
    <t>Adventurer</t>
  </si>
  <si>
    <t>Traveller</t>
  </si>
  <si>
    <t>Elantra</t>
  </si>
  <si>
    <t>Mini</t>
  </si>
  <si>
    <t>Micro</t>
  </si>
  <si>
    <t>Stellar</t>
  </si>
  <si>
    <t>Ranger</t>
  </si>
  <si>
    <t>Lancer</t>
  </si>
  <si>
    <t>Magna</t>
  </si>
  <si>
    <t>Pajero</t>
  </si>
  <si>
    <t>Pulsar</t>
  </si>
  <si>
    <t>350z</t>
  </si>
  <si>
    <t>Estate</t>
  </si>
  <si>
    <t>Maxima</t>
  </si>
  <si>
    <t>Supreme</t>
  </si>
  <si>
    <t>Tricolour</t>
  </si>
  <si>
    <t>Mountaineer</t>
  </si>
  <si>
    <t>Formula 1</t>
  </si>
  <si>
    <t>Megane</t>
  </si>
  <si>
    <t>LeMans</t>
  </si>
  <si>
    <t>Lemans</t>
  </si>
  <si>
    <t>Corolla</t>
  </si>
  <si>
    <t>Celica</t>
  </si>
  <si>
    <t>Activa</t>
  </si>
  <si>
    <t>Landcruiser</t>
  </si>
  <si>
    <t>R4</t>
  </si>
  <si>
    <t>Volkswagen</t>
  </si>
  <si>
    <t>Toureg</t>
  </si>
  <si>
    <t>Beetle</t>
  </si>
  <si>
    <t>Golf</t>
  </si>
  <si>
    <t>Passat</t>
  </si>
  <si>
    <t>Volume</t>
  </si>
  <si>
    <t>Bottom 4 Quarters</t>
  </si>
  <si>
    <t>Other Quarters</t>
  </si>
  <si>
    <t>Q1 2012</t>
  </si>
  <si>
    <t>Q2 2012</t>
  </si>
  <si>
    <t>Q3 2012</t>
  </si>
  <si>
    <t>Q4 2012</t>
  </si>
  <si>
    <t>Q1 2013</t>
  </si>
  <si>
    <t>Q2 2013</t>
  </si>
  <si>
    <t>Q3 2013</t>
  </si>
  <si>
    <t>Q4 2013</t>
  </si>
  <si>
    <t>Q1 2014</t>
  </si>
  <si>
    <t>Q2 2014</t>
  </si>
  <si>
    <t>Q3 2014</t>
  </si>
  <si>
    <t>Q4 2014</t>
  </si>
  <si>
    <t>Other</t>
  </si>
  <si>
    <t>Top 4 Quarters</t>
  </si>
  <si>
    <t>Q1    12</t>
  </si>
  <si>
    <t>Q2    12</t>
  </si>
  <si>
    <t>Q3    12</t>
  </si>
  <si>
    <t>Q4    12</t>
  </si>
  <si>
    <t>Q1    13</t>
  </si>
  <si>
    <t>Q2    13</t>
  </si>
  <si>
    <t>Q3    13</t>
  </si>
  <si>
    <t>Q4    13</t>
  </si>
  <si>
    <t>Q1    14</t>
  </si>
  <si>
    <t>Q2    14</t>
  </si>
  <si>
    <t>Q3    14</t>
  </si>
  <si>
    <t>Q4    14</t>
  </si>
  <si>
    <t>Q1-12</t>
  </si>
  <si>
    <t>Q2-12</t>
  </si>
  <si>
    <t>Q3-12</t>
  </si>
  <si>
    <t>Q4-12</t>
  </si>
  <si>
    <t>Q1-13</t>
  </si>
  <si>
    <t>Q2-13</t>
  </si>
  <si>
    <t>Q3-13</t>
  </si>
  <si>
    <t>Q4-13</t>
  </si>
  <si>
    <t>Q1-14</t>
  </si>
  <si>
    <t>Q2-14</t>
  </si>
  <si>
    <t>Q3-14</t>
  </si>
  <si>
    <t>Q4-14</t>
  </si>
  <si>
    <t>Solutions: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</si>
</sst>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(* #,##0.00_);_(* \(#,##0.00\);_(* &quot;-&quot;??_);_(@_)"/>
    <numFmt numFmtId="165" formatCode="&quot;$&quot;#,##0"/>
    <numFmt numFmtId="166" formatCode="_(* #,##0_);_(* \(#,##0\);_(* &quot;-&quot;??_);_(@_)"/>
    <numFmt numFmtId="167" formatCode="0.0%"/>
    <numFmt numFmtId="168" formatCode="mmm"/>
    <numFmt numFmtId="169" formatCode="_-&quot;$&quot;* #,##0_-;\-&quot;$&quot;* #,##0_-;_-&quot;$&quot;* &quot;-&quot;??_-;_-@_-"/>
    <numFmt numFmtId="170" formatCode="d/m/yy;@"/>
    <numFmt numFmtId="171" formatCode="_-* #,##0_-;\-* #,##0_-;_-* &quot;-&quot;??_-;_-@_-"/>
  </numFmts>
  <fonts count="39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8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b/>
      <sz val="10"/>
      <color indexed="9"/>
      <name val="Arial"/>
      <family val="2"/>
    </font>
    <font>
      <sz val="11"/>
      <color indexed="9"/>
      <name val="Calibri"/>
      <family val="2"/>
    </font>
    <font>
      <sz val="11"/>
      <color indexed="8"/>
      <name val="Calibri"/>
      <family val="2"/>
    </font>
    <font>
      <b/>
      <sz val="18"/>
      <color indexed="62"/>
      <name val="Cambria"/>
      <family val="1"/>
    </font>
    <font>
      <b/>
      <sz val="10"/>
      <name val="Arial"/>
      <family val="2"/>
    </font>
    <font>
      <b/>
      <sz val="18"/>
      <color indexed="8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b/>
      <sz val="10"/>
      <color theme="0"/>
      <name val="Arial"/>
      <family val="2"/>
    </font>
    <font>
      <b/>
      <sz val="10"/>
      <color theme="1"/>
      <name val="Arial"/>
      <family val="2"/>
    </font>
    <font>
      <b/>
      <sz val="9"/>
      <color theme="0" tint="-4.9989318521683403E-2"/>
      <name val="Arial"/>
      <family val="2"/>
    </font>
    <font>
      <sz val="18"/>
      <color indexed="10"/>
      <name val="Times New Roman MT Extra Bold"/>
      <family val="1"/>
    </font>
    <font>
      <sz val="18"/>
      <color theme="3"/>
      <name val="Times New Roman MT Extra Bold"/>
      <family val="1"/>
    </font>
    <font>
      <sz val="10"/>
      <color theme="2" tint="-0.499984740745262"/>
      <name val="Arial"/>
      <family val="2"/>
    </font>
    <font>
      <b/>
      <sz val="10"/>
      <color theme="2" tint="-0.499984740745262"/>
      <name val="Arial"/>
      <family val="2"/>
    </font>
    <font>
      <b/>
      <sz val="12"/>
      <color rgb="FFFF3300"/>
      <name val="Arial"/>
      <family val="2"/>
    </font>
    <font>
      <b/>
      <i/>
      <sz val="10"/>
      <name val="Arial"/>
      <family val="2"/>
    </font>
    <font>
      <b/>
      <sz val="10"/>
      <color rgb="FF00B050"/>
      <name val="Arial"/>
      <family val="2"/>
    </font>
    <font>
      <b/>
      <sz val="11"/>
      <color theme="1"/>
      <name val="Arial"/>
      <family val="2"/>
    </font>
    <font>
      <b/>
      <sz val="12"/>
      <color theme="1"/>
      <name val="Arial"/>
      <family val="2"/>
    </font>
    <font>
      <b/>
      <sz val="28"/>
      <name val="Arial"/>
      <family val="2"/>
    </font>
    <font>
      <b/>
      <sz val="14"/>
      <name val="Arial"/>
      <family val="2"/>
    </font>
    <font>
      <b/>
      <sz val="14"/>
      <color indexed="57"/>
      <name val="Arial"/>
      <family val="2"/>
    </font>
    <font>
      <sz val="10"/>
      <color theme="3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0"/>
      <name val="Arial"/>
      <family val="2"/>
    </font>
    <font>
      <b/>
      <sz val="11"/>
      <color theme="1" tint="4.9989318521683403E-2"/>
      <name val="Calibri"/>
      <family val="2"/>
      <scheme val="minor"/>
    </font>
    <font>
      <sz val="11"/>
      <color theme="1" tint="4.9989318521683403E-2"/>
      <name val="Calibri"/>
      <family val="2"/>
      <scheme val="minor"/>
    </font>
    <font>
      <sz val="9"/>
      <color theme="5"/>
      <name val="Wingdings"/>
      <charset val="2"/>
    </font>
    <font>
      <sz val="9"/>
      <color theme="1"/>
      <name val="Calibri"/>
      <family val="2"/>
      <scheme val="minor"/>
    </font>
    <font>
      <sz val="9"/>
      <color theme="6"/>
      <name val="Wingdings"/>
      <charset val="2"/>
    </font>
    <font>
      <sz val="11"/>
      <color theme="7"/>
      <name val="Wingdings"/>
      <charset val="2"/>
    </font>
    <font>
      <b/>
      <sz val="11"/>
      <color rgb="FFFF0000"/>
      <name val="Arial"/>
      <family val="2"/>
    </font>
  </fonts>
  <fills count="34">
    <fill>
      <patternFill patternType="none"/>
    </fill>
    <fill>
      <patternFill patternType="gray125"/>
    </fill>
    <fill>
      <patternFill patternType="solid">
        <fgColor indexed="31"/>
        <bgColor indexed="31"/>
      </patternFill>
    </fill>
    <fill>
      <patternFill patternType="solid">
        <fgColor indexed="44"/>
        <bgColor indexed="44"/>
      </patternFill>
    </fill>
    <fill>
      <patternFill patternType="solid">
        <fgColor indexed="26"/>
        <bgColor indexed="26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42"/>
        <bgColor indexed="42"/>
      </patternFill>
    </fill>
    <fill>
      <patternFill patternType="solid">
        <fgColor indexed="27"/>
        <bgColor indexed="27"/>
      </patternFill>
    </fill>
    <fill>
      <patternFill patternType="solid">
        <fgColor indexed="47"/>
        <bgColor indexed="47"/>
      </patternFill>
    </fill>
    <fill>
      <patternFill patternType="solid">
        <fgColor indexed="9"/>
        <bgColor indexed="0"/>
      </patternFill>
    </fill>
    <fill>
      <patternFill patternType="solid">
        <fgColor indexed="44"/>
        <bgColor indexed="64"/>
      </patternFill>
    </fill>
    <fill>
      <patternFill patternType="solid">
        <fgColor indexed="10"/>
        <bgColor indexed="0"/>
      </patternFill>
    </fill>
    <fill>
      <patternFill patternType="solid">
        <fgColor indexed="22"/>
        <bgColor indexed="0"/>
      </patternFill>
    </fill>
    <fill>
      <patternFill patternType="solid">
        <fgColor indexed="13"/>
        <bgColor indexed="8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8"/>
      </patternFill>
    </fill>
    <fill>
      <patternFill patternType="solid">
        <fgColor theme="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002060"/>
        <bgColor indexed="0"/>
      </patternFill>
    </fill>
    <fill>
      <patternFill patternType="solid">
        <fgColor rgb="FF00206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1"/>
        <bgColor theme="1"/>
      </patternFill>
    </fill>
    <fill>
      <patternFill patternType="solid">
        <fgColor theme="0" tint="-0.14999847407452621"/>
        <bgColor theme="0" tint="-0.14999847407452621"/>
      </patternFill>
    </fill>
    <fill>
      <patternFill patternType="solid">
        <fgColor theme="0" tint="-0.14999847407452621"/>
        <bgColor indexed="64"/>
      </patternFill>
    </fill>
  </fills>
  <borders count="2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/>
      <bottom/>
      <diagonal/>
    </border>
    <border>
      <left/>
      <right style="thin">
        <color indexed="23"/>
      </right>
      <top/>
      <bottom/>
      <diagonal/>
    </border>
    <border>
      <left/>
      <right style="thin">
        <color theme="0" tint="-0.249977111117893"/>
      </right>
      <top/>
      <bottom/>
      <diagonal/>
    </border>
    <border>
      <left style="thin">
        <color theme="1"/>
      </left>
      <right/>
      <top style="thin">
        <color theme="1"/>
      </top>
      <bottom/>
      <diagonal/>
    </border>
    <border>
      <left/>
      <right/>
      <top style="thin">
        <color theme="1"/>
      </top>
      <bottom/>
      <diagonal/>
    </border>
    <border>
      <left/>
      <right style="thin">
        <color theme="1"/>
      </right>
      <top style="thin">
        <color theme="1"/>
      </top>
      <bottom/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/>
      <top/>
      <bottom style="thin">
        <color theme="0" tint="-0.499984740745262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2">
    <xf numFmtId="0" fontId="0" fillId="0" borderId="0"/>
    <xf numFmtId="0" fontId="7" fillId="2" borderId="0" applyNumberFormat="0" applyBorder="0" applyAlignment="0" applyProtection="0"/>
    <xf numFmtId="0" fontId="7" fillId="2" borderId="0" applyNumberFormat="0" applyBorder="0" applyAlignment="0" applyProtection="0"/>
    <xf numFmtId="0" fontId="6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6" fillId="6" borderId="0" applyNumberFormat="0" applyBorder="0" applyAlignment="0" applyProtection="0"/>
    <xf numFmtId="0" fontId="7" fillId="4" borderId="0" applyNumberFormat="0" applyBorder="0" applyAlignment="0" applyProtection="0"/>
    <xf numFmtId="0" fontId="7" fillId="7" borderId="0" applyNumberFormat="0" applyBorder="0" applyAlignment="0" applyProtection="0"/>
    <xf numFmtId="0" fontId="6" fillId="5" borderId="0" applyNumberFormat="0" applyBorder="0" applyAlignment="0" applyProtection="0"/>
    <xf numFmtId="0" fontId="7" fillId="2" borderId="0" applyNumberFormat="0" applyBorder="0" applyAlignment="0" applyProtection="0"/>
    <xf numFmtId="0" fontId="7" fillId="5" borderId="0" applyNumberFormat="0" applyBorder="0" applyAlignment="0" applyProtection="0"/>
    <xf numFmtId="0" fontId="6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2" borderId="0" applyNumberFormat="0" applyBorder="0" applyAlignment="0" applyProtection="0"/>
    <xf numFmtId="0" fontId="6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9" borderId="0" applyNumberFormat="0" applyBorder="0" applyAlignment="0" applyProtection="0"/>
    <xf numFmtId="0" fontId="6" fillId="9" borderId="0" applyNumberFormat="0" applyBorder="0" applyAlignment="0" applyProtection="0"/>
    <xf numFmtId="164" fontId="11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9" fontId="11" fillId="0" borderId="0" applyFont="0" applyFill="0" applyBorder="0" applyAlignment="0" applyProtection="0"/>
    <xf numFmtId="0" fontId="8" fillId="0" borderId="0" applyNumberFormat="0" applyFill="0" applyBorder="0" applyAlignment="0" applyProtection="0"/>
    <xf numFmtId="44" fontId="11" fillId="0" borderId="0" applyFont="0" applyFill="0" applyBorder="0" applyAlignment="0" applyProtection="0"/>
    <xf numFmtId="0" fontId="1" fillId="0" borderId="0"/>
    <xf numFmtId="43" fontId="29" fillId="0" borderId="0" applyFont="0" applyFill="0" applyBorder="0" applyAlignment="0" applyProtection="0"/>
    <xf numFmtId="0" fontId="29" fillId="0" borderId="0"/>
    <xf numFmtId="44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0" fontId="11" fillId="0" borderId="0"/>
  </cellStyleXfs>
  <cellXfs count="167">
    <xf numFmtId="0" fontId="0" fillId="0" borderId="0" xfId="0"/>
    <xf numFmtId="0" fontId="4" fillId="0" borderId="0" xfId="0" applyFont="1" applyAlignment="1"/>
    <xf numFmtId="0" fontId="3" fillId="0" borderId="0" xfId="20" applyFont="1" applyAlignment="1">
      <alignment horizontal="center"/>
    </xf>
    <xf numFmtId="0" fontId="3" fillId="0" borderId="1" xfId="20" applyFont="1" applyBorder="1" applyAlignment="1">
      <alignment horizontal="center"/>
    </xf>
    <xf numFmtId="0" fontId="3" fillId="10" borderId="1" xfId="22" applyFont="1" applyFill="1" applyBorder="1" applyAlignment="1">
      <alignment horizontal="center"/>
    </xf>
    <xf numFmtId="0" fontId="3" fillId="0" borderId="3" xfId="22" applyFont="1" applyFill="1" applyBorder="1" applyAlignment="1">
      <alignment horizontal="right"/>
    </xf>
    <xf numFmtId="37" fontId="3" fillId="0" borderId="3" xfId="22" applyNumberFormat="1" applyFont="1" applyFill="1" applyBorder="1" applyAlignment="1">
      <alignment horizontal="right"/>
    </xf>
    <xf numFmtId="0" fontId="4" fillId="15" borderId="0" xfId="0" applyFont="1" applyFill="1" applyAlignment="1">
      <alignment horizontal="center"/>
    </xf>
    <xf numFmtId="0" fontId="4" fillId="15" borderId="0" xfId="0" applyFont="1" applyFill="1"/>
    <xf numFmtId="0" fontId="0" fillId="15" borderId="0" xfId="0" applyFill="1"/>
    <xf numFmtId="167" fontId="11" fillId="0" borderId="0" xfId="23" applyNumberFormat="1" applyFont="1"/>
    <xf numFmtId="0" fontId="4" fillId="16" borderId="4" xfId="0" applyFont="1" applyFill="1" applyBorder="1"/>
    <xf numFmtId="0" fontId="0" fillId="16" borderId="5" xfId="0" applyFill="1" applyBorder="1" applyAlignment="1">
      <alignment horizontal="center"/>
    </xf>
    <xf numFmtId="166" fontId="11" fillId="0" borderId="0" xfId="19" applyNumberFormat="1" applyFont="1" applyBorder="1"/>
    <xf numFmtId="166" fontId="11" fillId="0" borderId="6" xfId="19" applyNumberFormat="1" applyFont="1" applyBorder="1"/>
    <xf numFmtId="167" fontId="11" fillId="0" borderId="0" xfId="23" applyNumberFormat="1" applyFont="1" applyBorder="1"/>
    <xf numFmtId="167" fontId="11" fillId="0" borderId="6" xfId="23" applyNumberFormat="1" applyFont="1" applyBorder="1"/>
    <xf numFmtId="0" fontId="4" fillId="0" borderId="0" xfId="0" applyFont="1"/>
    <xf numFmtId="0" fontId="0" fillId="17" borderId="7" xfId="0" applyFill="1" applyBorder="1"/>
    <xf numFmtId="0" fontId="4" fillId="17" borderId="4" xfId="0" applyFont="1" applyFill="1" applyBorder="1"/>
    <xf numFmtId="0" fontId="0" fillId="17" borderId="8" xfId="0" applyFill="1" applyBorder="1" applyAlignment="1">
      <alignment horizontal="center"/>
    </xf>
    <xf numFmtId="0" fontId="4" fillId="17" borderId="9" xfId="0" applyFont="1" applyFill="1" applyBorder="1"/>
    <xf numFmtId="0" fontId="0" fillId="17" borderId="10" xfId="0" applyFill="1" applyBorder="1" applyAlignment="1">
      <alignment horizontal="center"/>
    </xf>
    <xf numFmtId="0" fontId="4" fillId="17" borderId="10" xfId="0" applyFont="1" applyFill="1" applyBorder="1" applyAlignment="1">
      <alignment horizontal="center"/>
    </xf>
    <xf numFmtId="166" fontId="11" fillId="0" borderId="0" xfId="19" applyNumberFormat="1" applyFont="1"/>
    <xf numFmtId="0" fontId="4" fillId="0" borderId="0" xfId="0" applyFont="1" applyAlignment="1">
      <alignment horizontal="center"/>
    </xf>
    <xf numFmtId="9" fontId="11" fillId="11" borderId="1" xfId="23" applyFont="1" applyFill="1" applyBorder="1" applyAlignment="1">
      <alignment horizontal="center"/>
    </xf>
    <xf numFmtId="37" fontId="3" fillId="0" borderId="3" xfId="22" applyNumberFormat="1" applyFont="1" applyFill="1" applyBorder="1" applyAlignment="1">
      <alignment horizontal="center"/>
    </xf>
    <xf numFmtId="0" fontId="12" fillId="0" borderId="0" xfId="0" applyFont="1"/>
    <xf numFmtId="3" fontId="12" fillId="0" borderId="7" xfId="0" applyNumberFormat="1" applyFont="1" applyBorder="1" applyAlignment="1">
      <alignment horizontal="center"/>
    </xf>
    <xf numFmtId="0" fontId="13" fillId="0" borderId="0" xfId="0" applyFont="1"/>
    <xf numFmtId="3" fontId="12" fillId="0" borderId="0" xfId="0" applyNumberFormat="1" applyFont="1" applyAlignment="1">
      <alignment horizontal="center"/>
    </xf>
    <xf numFmtId="0" fontId="12" fillId="0" borderId="7" xfId="0" applyFont="1" applyBorder="1"/>
    <xf numFmtId="0" fontId="5" fillId="12" borderId="11" xfId="21" applyFont="1" applyFill="1" applyBorder="1" applyAlignment="1">
      <alignment horizontal="center"/>
    </xf>
    <xf numFmtId="0" fontId="5" fillId="12" borderId="12" xfId="21" applyFont="1" applyFill="1" applyBorder="1" applyAlignment="1">
      <alignment horizontal="center"/>
    </xf>
    <xf numFmtId="0" fontId="3" fillId="13" borderId="1" xfId="21" applyFont="1" applyFill="1" applyBorder="1" applyAlignment="1">
      <alignment horizontal="center"/>
    </xf>
    <xf numFmtId="37" fontId="3" fillId="0" borderId="2" xfId="21" applyNumberFormat="1" applyFont="1" applyFill="1" applyBorder="1" applyAlignment="1">
      <alignment horizontal="center"/>
    </xf>
    <xf numFmtId="1" fontId="3" fillId="14" borderId="1" xfId="21" applyNumberFormat="1" applyFont="1" applyFill="1" applyBorder="1" applyAlignment="1">
      <alignment horizontal="center"/>
    </xf>
    <xf numFmtId="165" fontId="4" fillId="0" borderId="0" xfId="0" applyNumberFormat="1" applyFont="1" applyAlignment="1">
      <alignment horizontal="center"/>
    </xf>
    <xf numFmtId="0" fontId="3" fillId="0" borderId="2" xfId="21" applyFont="1" applyFill="1" applyBorder="1" applyAlignment="1"/>
    <xf numFmtId="3" fontId="3" fillId="0" borderId="2" xfId="21" applyNumberFormat="1" applyFont="1" applyFill="1" applyBorder="1" applyAlignment="1">
      <alignment horizontal="center"/>
    </xf>
    <xf numFmtId="3" fontId="3" fillId="14" borderId="1" xfId="21" applyNumberFormat="1" applyFont="1" applyFill="1" applyBorder="1" applyAlignment="1">
      <alignment horizontal="center"/>
    </xf>
    <xf numFmtId="0" fontId="4" fillId="0" borderId="0" xfId="0" applyFont="1" applyAlignment="1">
      <alignment horizontal="left"/>
    </xf>
    <xf numFmtId="3" fontId="4" fillId="11" borderId="1" xfId="0" applyNumberFormat="1" applyFont="1" applyFill="1" applyBorder="1" applyAlignment="1">
      <alignment horizontal="center"/>
    </xf>
    <xf numFmtId="0" fontId="4" fillId="17" borderId="13" xfId="0" applyFont="1" applyFill="1" applyBorder="1"/>
    <xf numFmtId="0" fontId="0" fillId="17" borderId="14" xfId="0" applyFill="1" applyBorder="1" applyAlignment="1">
      <alignment horizontal="center"/>
    </xf>
    <xf numFmtId="166" fontId="11" fillId="18" borderId="7" xfId="19" applyNumberFormat="1" applyFont="1" applyFill="1" applyBorder="1" applyAlignment="1">
      <alignment horizontal="center"/>
    </xf>
    <xf numFmtId="167" fontId="11" fillId="18" borderId="7" xfId="23" applyNumberFormat="1" applyFont="1" applyFill="1" applyBorder="1" applyAlignment="1">
      <alignment horizontal="center"/>
    </xf>
    <xf numFmtId="166" fontId="11" fillId="18" borderId="15" xfId="19" applyNumberFormat="1" applyFont="1" applyFill="1" applyBorder="1" applyAlignment="1">
      <alignment horizontal="center"/>
    </xf>
    <xf numFmtId="0" fontId="3" fillId="13" borderId="1" xfId="21" applyFont="1" applyFill="1" applyBorder="1" applyAlignment="1">
      <alignment horizontal="left"/>
    </xf>
    <xf numFmtId="3" fontId="3" fillId="14" borderId="1" xfId="21" applyNumberFormat="1" applyFont="1" applyFill="1" applyBorder="1" applyAlignment="1">
      <alignment horizontal="left"/>
    </xf>
    <xf numFmtId="3" fontId="3" fillId="0" borderId="2" xfId="21" applyNumberFormat="1" applyFont="1" applyFill="1" applyBorder="1" applyAlignment="1">
      <alignment horizontal="left"/>
    </xf>
    <xf numFmtId="3" fontId="3" fillId="17" borderId="1" xfId="20" applyNumberFormat="1" applyFont="1" applyFill="1" applyBorder="1" applyAlignment="1">
      <alignment horizontal="center"/>
    </xf>
    <xf numFmtId="3" fontId="3" fillId="19" borderId="1" xfId="22" applyNumberFormat="1" applyFont="1" applyFill="1" applyBorder="1" applyAlignment="1">
      <alignment horizontal="center"/>
    </xf>
    <xf numFmtId="0" fontId="13" fillId="0" borderId="0" xfId="0" applyFont="1" applyAlignment="1">
      <alignment horizontal="center" vertical="center"/>
    </xf>
    <xf numFmtId="0" fontId="0" fillId="0" borderId="0" xfId="0" applyAlignment="1">
      <alignment horizontal="right"/>
    </xf>
    <xf numFmtId="0" fontId="14" fillId="20" borderId="0" xfId="0" applyFont="1" applyFill="1" applyAlignment="1">
      <alignment horizontal="right"/>
    </xf>
    <xf numFmtId="166" fontId="11" fillId="0" borderId="0" xfId="19" applyNumberFormat="1" applyFont="1" applyAlignment="1">
      <alignment horizontal="center"/>
    </xf>
    <xf numFmtId="0" fontId="0" fillId="0" borderId="0" xfId="0" applyAlignment="1">
      <alignment horizontal="center"/>
    </xf>
    <xf numFmtId="0" fontId="15" fillId="0" borderId="0" xfId="0" applyFont="1" applyAlignment="1">
      <alignment horizontal="right"/>
    </xf>
    <xf numFmtId="0" fontId="10" fillId="0" borderId="0" xfId="20" applyFont="1" applyAlignment="1">
      <alignment horizontal="left" vertical="top"/>
    </xf>
    <xf numFmtId="0" fontId="3" fillId="0" borderId="16" xfId="22" applyFont="1" applyFill="1" applyBorder="1" applyAlignment="1">
      <alignment horizontal="right"/>
    </xf>
    <xf numFmtId="37" fontId="3" fillId="0" borderId="16" xfId="22" applyNumberFormat="1" applyFont="1" applyFill="1" applyBorder="1" applyAlignment="1">
      <alignment horizontal="center"/>
    </xf>
    <xf numFmtId="37" fontId="3" fillId="0" borderId="16" xfId="22" applyNumberFormat="1" applyFont="1" applyFill="1" applyBorder="1" applyAlignment="1">
      <alignment horizontal="right"/>
    </xf>
    <xf numFmtId="3" fontId="12" fillId="0" borderId="0" xfId="0" applyNumberFormat="1" applyFont="1"/>
    <xf numFmtId="0" fontId="14" fillId="21" borderId="7" xfId="0" applyFont="1" applyFill="1" applyBorder="1"/>
    <xf numFmtId="0" fontId="5" fillId="22" borderId="12" xfId="21" applyFont="1" applyFill="1" applyBorder="1" applyAlignment="1">
      <alignment horizontal="center"/>
    </xf>
    <xf numFmtId="3" fontId="5" fillId="22" borderId="12" xfId="21" applyNumberFormat="1" applyFont="1" applyFill="1" applyBorder="1" applyAlignment="1">
      <alignment horizontal="left"/>
    </xf>
    <xf numFmtId="3" fontId="5" fillId="22" borderId="12" xfId="21" applyNumberFormat="1" applyFont="1" applyFill="1" applyBorder="1" applyAlignment="1">
      <alignment horizontal="center"/>
    </xf>
    <xf numFmtId="37" fontId="3" fillId="0" borderId="2" xfId="21" applyNumberFormat="1" applyFont="1" applyFill="1" applyBorder="1" applyAlignment="1">
      <alignment horizontal="left"/>
    </xf>
    <xf numFmtId="0" fontId="0" fillId="17" borderId="0" xfId="0" applyFill="1"/>
    <xf numFmtId="0" fontId="0" fillId="17" borderId="0" xfId="0" applyFill="1" applyAlignment="1">
      <alignment horizontal="right"/>
    </xf>
    <xf numFmtId="0" fontId="0" fillId="24" borderId="0" xfId="0" applyFill="1"/>
    <xf numFmtId="0" fontId="0" fillId="24" borderId="0" xfId="0" applyFill="1" applyAlignment="1">
      <alignment horizontal="right"/>
    </xf>
    <xf numFmtId="166" fontId="15" fillId="24" borderId="0" xfId="19" applyNumberFormat="1" applyFont="1" applyFill="1" applyAlignment="1">
      <alignment horizontal="right"/>
    </xf>
    <xf numFmtId="166" fontId="15" fillId="17" borderId="0" xfId="19" applyNumberFormat="1" applyFont="1" applyFill="1" applyAlignment="1">
      <alignment horizontal="right"/>
    </xf>
    <xf numFmtId="0" fontId="16" fillId="23" borderId="7" xfId="0" applyFont="1" applyFill="1" applyBorder="1"/>
    <xf numFmtId="3" fontId="16" fillId="23" borderId="7" xfId="0" applyNumberFormat="1" applyFont="1" applyFill="1" applyBorder="1" applyAlignment="1">
      <alignment horizontal="center"/>
    </xf>
    <xf numFmtId="0" fontId="13" fillId="25" borderId="7" xfId="0" applyFont="1" applyFill="1" applyBorder="1"/>
    <xf numFmtId="168" fontId="13" fillId="25" borderId="7" xfId="0" applyNumberFormat="1" applyFont="1" applyFill="1" applyBorder="1" applyAlignment="1">
      <alignment horizontal="center"/>
    </xf>
    <xf numFmtId="0" fontId="3" fillId="0" borderId="3" xfId="22" applyFont="1" applyFill="1" applyBorder="1" applyAlignment="1">
      <alignment horizontal="left"/>
    </xf>
    <xf numFmtId="0" fontId="3" fillId="0" borderId="16" xfId="22" applyFont="1" applyFill="1" applyBorder="1" applyAlignment="1">
      <alignment horizontal="left"/>
    </xf>
    <xf numFmtId="0" fontId="17" fillId="0" borderId="0" xfId="0" applyFont="1"/>
    <xf numFmtId="0" fontId="9" fillId="0" borderId="0" xfId="0" applyFont="1"/>
    <xf numFmtId="0" fontId="18" fillId="0" borderId="0" xfId="0" applyFont="1"/>
    <xf numFmtId="0" fontId="19" fillId="0" borderId="0" xfId="0" applyFont="1"/>
    <xf numFmtId="0" fontId="20" fillId="0" borderId="0" xfId="0" applyFont="1" applyFill="1"/>
    <xf numFmtId="0" fontId="15" fillId="0" borderId="0" xfId="0" applyFont="1"/>
    <xf numFmtId="0" fontId="21" fillId="0" borderId="0" xfId="0" applyFont="1"/>
    <xf numFmtId="0" fontId="22" fillId="26" borderId="0" xfId="0" applyFont="1" applyFill="1"/>
    <xf numFmtId="0" fontId="0" fillId="27" borderId="0" xfId="0" applyFill="1"/>
    <xf numFmtId="0" fontId="0" fillId="0" borderId="0" xfId="0" applyFill="1"/>
    <xf numFmtId="0" fontId="0" fillId="28" borderId="0" xfId="0" applyFill="1"/>
    <xf numFmtId="0" fontId="23" fillId="0" borderId="0" xfId="0" applyFont="1"/>
    <xf numFmtId="0" fontId="9" fillId="29" borderId="0" xfId="0" applyFont="1" applyFill="1"/>
    <xf numFmtId="0" fontId="0" fillId="29" borderId="0" xfId="0" applyFill="1"/>
    <xf numFmtId="0" fontId="9" fillId="0" borderId="0" xfId="0" applyFont="1" applyFill="1"/>
    <xf numFmtId="0" fontId="9" fillId="0" borderId="0" xfId="0" applyFont="1" applyFill="1" applyAlignment="1">
      <alignment horizontal="right"/>
    </xf>
    <xf numFmtId="169" fontId="0" fillId="0" borderId="0" xfId="25" applyNumberFormat="1" applyFont="1"/>
    <xf numFmtId="0" fontId="24" fillId="0" borderId="0" xfId="0" applyFont="1" applyAlignment="1">
      <alignment horizontal="center"/>
    </xf>
    <xf numFmtId="44" fontId="25" fillId="28" borderId="0" xfId="25" applyFont="1" applyFill="1" applyAlignment="1">
      <alignment horizontal="left"/>
    </xf>
    <xf numFmtId="0" fontId="4" fillId="0" borderId="18" xfId="0" applyFont="1" applyBorder="1" applyAlignment="1">
      <alignment horizontal="center"/>
    </xf>
    <xf numFmtId="0" fontId="4" fillId="0" borderId="18" xfId="0" applyFont="1" applyBorder="1" applyAlignment="1"/>
    <xf numFmtId="0" fontId="15" fillId="0" borderId="0" xfId="22" applyFont="1" applyFill="1" applyBorder="1" applyAlignment="1">
      <alignment horizontal="center"/>
    </xf>
    <xf numFmtId="0" fontId="3" fillId="30" borderId="1" xfId="20" applyFont="1" applyFill="1" applyBorder="1" applyAlignment="1" applyProtection="1">
      <alignment horizontal="center"/>
      <protection locked="0"/>
    </xf>
    <xf numFmtId="0" fontId="26" fillId="0" borderId="6" xfId="26" applyFont="1" applyBorder="1" applyAlignment="1">
      <alignment horizontal="centerContinuous"/>
    </xf>
    <xf numFmtId="0" fontId="27" fillId="0" borderId="6" xfId="26" applyFont="1" applyBorder="1" applyAlignment="1">
      <alignment horizontal="centerContinuous"/>
    </xf>
    <xf numFmtId="0" fontId="1" fillId="0" borderId="6" xfId="26" applyBorder="1" applyAlignment="1">
      <alignment horizontal="centerContinuous"/>
    </xf>
    <xf numFmtId="170" fontId="1" fillId="0" borderId="6" xfId="26" applyNumberFormat="1" applyBorder="1" applyAlignment="1">
      <alignment horizontal="centerContinuous"/>
    </xf>
    <xf numFmtId="0" fontId="1" fillId="0" borderId="0" xfId="26"/>
    <xf numFmtId="0" fontId="28" fillId="0" borderId="0" xfId="26" applyFont="1"/>
    <xf numFmtId="0" fontId="27" fillId="0" borderId="0" xfId="26" applyFont="1" applyAlignment="1">
      <alignment horizontal="center"/>
    </xf>
    <xf numFmtId="171" fontId="1" fillId="0" borderId="0" xfId="27" applyNumberFormat="1" applyFont="1" applyAlignment="1">
      <alignment horizontal="center"/>
    </xf>
    <xf numFmtId="0" fontId="1" fillId="0" borderId="0" xfId="26" applyAlignment="1">
      <alignment horizontal="center"/>
    </xf>
    <xf numFmtId="16" fontId="1" fillId="0" borderId="0" xfId="26" applyNumberFormat="1" applyAlignment="1">
      <alignment horizontal="center"/>
    </xf>
    <xf numFmtId="0" fontId="29" fillId="0" borderId="0" xfId="28"/>
    <xf numFmtId="0" fontId="30" fillId="0" borderId="0" xfId="28" applyFont="1" applyFill="1" applyAlignment="1">
      <alignment horizontal="center"/>
    </xf>
    <xf numFmtId="16" fontId="31" fillId="20" borderId="4" xfId="26" applyNumberFormat="1" applyFont="1" applyFill="1" applyBorder="1" applyAlignment="1">
      <alignment horizontal="center" vertical="center"/>
    </xf>
    <xf numFmtId="16" fontId="31" fillId="20" borderId="5" xfId="26" applyNumberFormat="1" applyFont="1" applyFill="1" applyBorder="1" applyAlignment="1">
      <alignment horizontal="center" vertical="center"/>
    </xf>
    <xf numFmtId="16" fontId="31" fillId="20" borderId="8" xfId="26" applyNumberFormat="1" applyFont="1" applyFill="1" applyBorder="1" applyAlignment="1">
      <alignment horizontal="center" vertical="center"/>
    </xf>
    <xf numFmtId="44" fontId="32" fillId="0" borderId="4" xfId="29" applyFont="1" applyBorder="1"/>
    <xf numFmtId="44" fontId="33" fillId="0" borderId="8" xfId="29" applyFont="1" applyBorder="1"/>
    <xf numFmtId="44" fontId="33" fillId="0" borderId="9" xfId="29" applyFont="1" applyBorder="1"/>
    <xf numFmtId="44" fontId="33" fillId="0" borderId="0" xfId="29" applyFont="1" applyBorder="1"/>
    <xf numFmtId="44" fontId="33" fillId="0" borderId="10" xfId="29" applyFont="1" applyBorder="1"/>
    <xf numFmtId="0" fontId="4" fillId="0" borderId="0" xfId="26" applyNumberFormat="1" applyFont="1" applyAlignment="1">
      <alignment horizontal="center"/>
    </xf>
    <xf numFmtId="44" fontId="32" fillId="30" borderId="9" xfId="29" applyFont="1" applyFill="1" applyBorder="1"/>
    <xf numFmtId="44" fontId="33" fillId="30" borderId="10" xfId="29" applyFont="1" applyFill="1" applyBorder="1"/>
    <xf numFmtId="44" fontId="33" fillId="30" borderId="9" xfId="29" applyFont="1" applyFill="1" applyBorder="1"/>
    <xf numFmtId="44" fontId="33" fillId="30" borderId="0" xfId="29" applyFont="1" applyFill="1" applyBorder="1"/>
    <xf numFmtId="44" fontId="32" fillId="0" borderId="9" xfId="29" applyFont="1" applyBorder="1"/>
    <xf numFmtId="44" fontId="32" fillId="30" borderId="13" xfId="29" applyFont="1" applyFill="1" applyBorder="1"/>
    <xf numFmtId="44" fontId="33" fillId="30" borderId="14" xfId="29" applyFont="1" applyFill="1" applyBorder="1"/>
    <xf numFmtId="44" fontId="33" fillId="30" borderId="13" xfId="29" applyFont="1" applyFill="1" applyBorder="1"/>
    <xf numFmtId="44" fontId="33" fillId="30" borderId="6" xfId="29" applyFont="1" applyFill="1" applyBorder="1"/>
    <xf numFmtId="0" fontId="34" fillId="0" borderId="0" xfId="26" applyFont="1" applyAlignment="1">
      <alignment horizontal="right"/>
    </xf>
    <xf numFmtId="0" fontId="35" fillId="0" borderId="0" xfId="26" applyFont="1"/>
    <xf numFmtId="0" fontId="36" fillId="0" borderId="0" xfId="26" applyFont="1" applyAlignment="1">
      <alignment horizontal="right"/>
    </xf>
    <xf numFmtId="0" fontId="37" fillId="0" borderId="0" xfId="26" applyFont="1" applyAlignment="1">
      <alignment horizontal="right"/>
    </xf>
    <xf numFmtId="170" fontId="1" fillId="0" borderId="0" xfId="26" applyNumberFormat="1" applyAlignment="1">
      <alignment horizontal="center"/>
    </xf>
    <xf numFmtId="0" fontId="11" fillId="0" borderId="0" xfId="31" applyAlignment="1">
      <alignment horizontal="center" vertical="center"/>
    </xf>
    <xf numFmtId="0" fontId="15" fillId="0" borderId="0" xfId="31" applyFont="1" applyAlignment="1">
      <alignment horizontal="left" vertical="center"/>
    </xf>
    <xf numFmtId="0" fontId="11" fillId="0" borderId="0" xfId="31"/>
    <xf numFmtId="0" fontId="11" fillId="0" borderId="0" xfId="31" applyFont="1" applyAlignment="1">
      <alignment horizontal="center" vertical="center"/>
    </xf>
    <xf numFmtId="0" fontId="11" fillId="33" borderId="25" xfId="31" applyFill="1" applyBorder="1" applyAlignment="1">
      <alignment horizontal="center" vertical="center"/>
    </xf>
    <xf numFmtId="0" fontId="11" fillId="33" borderId="25" xfId="31" applyFill="1" applyBorder="1" applyAlignment="1">
      <alignment horizontal="center" vertical="center" wrapText="1"/>
    </xf>
    <xf numFmtId="3" fontId="11" fillId="0" borderId="25" xfId="31" applyNumberFormat="1" applyFont="1" applyBorder="1" applyAlignment="1">
      <alignment horizontal="center" vertical="center"/>
    </xf>
    <xf numFmtId="0" fontId="11" fillId="0" borderId="26" xfId="31" applyBorder="1"/>
    <xf numFmtId="0" fontId="11" fillId="0" borderId="26" xfId="31" applyBorder="1" applyAlignment="1">
      <alignment horizontal="center" vertical="center"/>
    </xf>
    <xf numFmtId="0" fontId="25" fillId="0" borderId="0" xfId="31" applyFont="1"/>
    <xf numFmtId="0" fontId="2" fillId="0" borderId="0" xfId="0" applyFont="1" applyAlignment="1">
      <alignment horizontal="left"/>
    </xf>
    <xf numFmtId="0" fontId="2" fillId="0" borderId="17" xfId="0" applyFont="1" applyBorder="1" applyAlignment="1">
      <alignment horizontal="left"/>
    </xf>
    <xf numFmtId="0" fontId="14" fillId="31" borderId="19" xfId="0" applyFont="1" applyFill="1" applyBorder="1"/>
    <xf numFmtId="0" fontId="14" fillId="31" borderId="20" xfId="0" applyFont="1" applyFill="1" applyBorder="1"/>
    <xf numFmtId="0" fontId="14" fillId="31" borderId="21" xfId="0" applyFont="1" applyFill="1" applyBorder="1"/>
    <xf numFmtId="0" fontId="0" fillId="0" borderId="19" xfId="0" applyFont="1" applyBorder="1"/>
    <xf numFmtId="0" fontId="0" fillId="0" borderId="20" xfId="0" applyFont="1" applyBorder="1"/>
    <xf numFmtId="0" fontId="0" fillId="0" borderId="21" xfId="0" applyFont="1" applyBorder="1"/>
    <xf numFmtId="0" fontId="0" fillId="32" borderId="22" xfId="0" applyFont="1" applyFill="1" applyBorder="1"/>
    <xf numFmtId="0" fontId="0" fillId="32" borderId="23" xfId="0" applyFont="1" applyFill="1" applyBorder="1"/>
    <xf numFmtId="0" fontId="0" fillId="32" borderId="24" xfId="0" applyFont="1" applyFill="1" applyBorder="1"/>
    <xf numFmtId="0" fontId="0" fillId="32" borderId="19" xfId="0" applyFont="1" applyFill="1" applyBorder="1"/>
    <xf numFmtId="0" fontId="0" fillId="32" borderId="20" xfId="0" applyFont="1" applyFill="1" applyBorder="1"/>
    <xf numFmtId="0" fontId="0" fillId="32" borderId="21" xfId="0" applyFont="1" applyFill="1" applyBorder="1"/>
    <xf numFmtId="0" fontId="5" fillId="22" borderId="27" xfId="22" applyFont="1" applyFill="1" applyBorder="1" applyAlignment="1">
      <alignment horizontal="center"/>
    </xf>
    <xf numFmtId="0" fontId="5" fillId="22" borderId="13" xfId="22" applyFont="1" applyFill="1" applyBorder="1" applyAlignment="1">
      <alignment horizontal="center"/>
    </xf>
    <xf numFmtId="0" fontId="38" fillId="0" borderId="0" xfId="31" applyFont="1"/>
  </cellXfs>
  <cellStyles count="32">
    <cellStyle name="Accent1 - 20%" xfId="1"/>
    <cellStyle name="Accent1 - 40%" xfId="2"/>
    <cellStyle name="Accent1 - 60%" xfId="3"/>
    <cellStyle name="Accent2 - 20%" xfId="4"/>
    <cellStyle name="Accent2 - 40%" xfId="5"/>
    <cellStyle name="Accent2 - 60%" xfId="6"/>
    <cellStyle name="Accent3 - 20%" xfId="7"/>
    <cellStyle name="Accent3 - 40%" xfId="8"/>
    <cellStyle name="Accent3 - 60%" xfId="9"/>
    <cellStyle name="Accent4 - 20%" xfId="10"/>
    <cellStyle name="Accent4 - 40%" xfId="11"/>
    <cellStyle name="Accent4 - 60%" xfId="12"/>
    <cellStyle name="Accent5 - 20%" xfId="13"/>
    <cellStyle name="Accent5 - 40%" xfId="14"/>
    <cellStyle name="Accent5 - 60%" xfId="15"/>
    <cellStyle name="Accent6 - 20%" xfId="16"/>
    <cellStyle name="Accent6 - 40%" xfId="17"/>
    <cellStyle name="Accent6 - 60%" xfId="18"/>
    <cellStyle name="Comma" xfId="19" builtinId="3"/>
    <cellStyle name="Comma 2" xfId="27"/>
    <cellStyle name="Comma 2 2" xfId="30"/>
    <cellStyle name="Currency" xfId="25" builtinId="4"/>
    <cellStyle name="Currency 2" xfId="29"/>
    <cellStyle name="Normal" xfId="0" builtinId="0"/>
    <cellStyle name="Normal 2" xfId="31"/>
    <cellStyle name="Normal 2 2 2" xfId="26"/>
    <cellStyle name="Normal 2 3" xfId="28"/>
    <cellStyle name="Normal_Mockup" xfId="20"/>
    <cellStyle name="Normal_Sheet1" xfId="21"/>
    <cellStyle name="Normal_Sheet2" xfId="22"/>
    <cellStyle name="Percent" xfId="23" builtinId="5"/>
    <cellStyle name="Sheet Title" xfId="24"/>
  </cellStyles>
  <dxfs count="9"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indexed="9"/>
        <name val="Arial"/>
        <scheme val="none"/>
      </font>
      <fill>
        <patternFill patternType="solid">
          <fgColor indexed="0"/>
          <bgColor rgb="FF00206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Arial"/>
        <scheme val="none"/>
      </font>
      <numFmt numFmtId="5" formatCode="#,##0;\-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indexed="22"/>
        </left>
        <right style="thin">
          <color indexed="22"/>
        </right>
        <top/>
        <bottom style="thin">
          <color indexed="2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Arial"/>
        <scheme val="none"/>
      </font>
      <numFmt numFmtId="5" formatCode="#,##0;\-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indexed="22"/>
        </left>
        <right style="thin">
          <color indexed="22"/>
        </right>
        <top/>
        <bottom style="thin">
          <color indexed="2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Arial"/>
        <scheme val="none"/>
      </font>
      <numFmt numFmtId="5" formatCode="#,##0;\-#,##0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22"/>
        </left>
        <right style="thin">
          <color indexed="22"/>
        </right>
        <top/>
        <bottom style="thin">
          <color indexed="2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Arial"/>
        <scheme val="none"/>
      </font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indexed="22"/>
        </left>
        <right style="thin">
          <color indexed="22"/>
        </right>
        <top/>
        <bottom style="thin">
          <color indexed="2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Arial"/>
        <scheme val="none"/>
      </font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indexed="22"/>
        </left>
        <right style="thin">
          <color indexed="22"/>
        </right>
        <top/>
        <bottom style="thin">
          <color indexed="2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Arial"/>
        <scheme val="none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  <border diagonalUp="0" diagonalDown="0">
        <left style="thin">
          <color indexed="22"/>
        </left>
        <right style="thin">
          <color indexed="22"/>
        </right>
        <top/>
        <bottom style="thin">
          <color indexed="22"/>
        </bottom>
        <vertical/>
        <horizontal/>
      </border>
    </dxf>
    <dxf>
      <border outline="0">
        <bottom style="thin">
          <color indexed="64"/>
        </bottom>
      </border>
    </dxf>
    <dxf>
      <border outline="0">
        <top style="thin">
          <color indexed="64"/>
        </top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4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3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5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3484040301413934E-3"/>
          <c:y val="0.12682234071846274"/>
          <c:w val="0.99589772246211161"/>
          <c:h val="0.7698711891782757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VLOOKUP!$F$3</c:f>
              <c:strCache>
                <c:ptCount val="1"/>
                <c:pt idx="0">
                  <c:v>YTD Rev</c:v>
                </c:pt>
              </c:strCache>
            </c:strRef>
          </c:tx>
          <c:spPr>
            <a:solidFill>
              <a:schemeClr val="bg2">
                <a:lumMod val="75000"/>
              </a:schemeClr>
            </a:solidFill>
            <a:ln>
              <a:noFill/>
            </a:ln>
            <a:effectLst/>
          </c:spPr>
          <c:invertIfNegative val="0"/>
          <c:dLbls>
            <c:dLbl>
              <c:idx val="0"/>
              <c:layout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1000" b="1" i="0" u="none" strike="noStrike" kern="1200" baseline="0">
                      <a:solidFill>
                        <a:sysClr val="windowText" lastClr="00000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519569892473118"/>
                      <c:h val="0.17093823121519558"/>
                    </c:manualLayout>
                  </c15:layout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VLOOKUP!$G$3</c:f>
              <c:numCache>
                <c:formatCode>#,##0</c:formatCode>
                <c:ptCount val="1"/>
              </c:numCache>
            </c:numRef>
          </c:val>
        </c:ser>
        <c:ser>
          <c:idx val="1"/>
          <c:order val="1"/>
          <c:tx>
            <c:strRef>
              <c:f>VLOOKUP!$F$4</c:f>
              <c:strCache>
                <c:ptCount val="1"/>
                <c:pt idx="0">
                  <c:v>YTD Rev Plan</c:v>
                </c:pt>
              </c:strCache>
            </c:strRef>
          </c:tx>
          <c:spPr>
            <a:solidFill>
              <a:schemeClr val="bg2">
                <a:lumMod val="50000"/>
              </a:schemeClr>
            </a:solidFill>
            <a:ln>
              <a:noFill/>
            </a:ln>
            <a:effectLst/>
          </c:spPr>
          <c:invertIfNegative val="0"/>
          <c:dLbls>
            <c:dLbl>
              <c:idx val="0"/>
              <c:layout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t" anchorCtr="0">
                  <a:noAutofit/>
                </a:bodyPr>
                <a:lstStyle/>
                <a:p>
                  <a:pPr>
                    <a:defRPr sz="1000" b="1" i="0" u="none" strike="noStrike" kern="1200" baseline="0">
                      <a:solidFill>
                        <a:sysClr val="windowText" lastClr="00000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rect">
                      <a:avLst/>
                    </a:prstGeom>
                    <a:noFill/>
                    <a:ln>
                      <a:noFill/>
                    </a:ln>
                  </c15:spPr>
                  <c15:layout>
                    <c:manualLayout>
                      <c:w val="0.28206451612903227"/>
                      <c:h val="0.16295419425979177"/>
                    </c:manualLayout>
                  </c15:layout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t" anchorCtr="0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VLOOKUP!$G$4</c:f>
              <c:numCache>
                <c:formatCode>#,##0</c:formatCode>
                <c:ptCount val="1"/>
              </c:numCache>
            </c:numRef>
          </c:val>
        </c:ser>
        <c:ser>
          <c:idx val="2"/>
          <c:order val="2"/>
          <c:tx>
            <c:strRef>
              <c:f>VLOOKUP!$F$5</c:f>
              <c:strCache>
                <c:ptCount val="1"/>
                <c:pt idx="0">
                  <c:v>YTD Rev Last Year</c:v>
                </c:pt>
              </c:strCache>
            </c:strRef>
          </c:tx>
          <c:spPr>
            <a:solidFill>
              <a:schemeClr val="bg2">
                <a:lumMod val="10000"/>
              </a:schemeClr>
            </a:solidFill>
            <a:ln>
              <a:noFill/>
            </a:ln>
            <a:effectLst/>
          </c:spPr>
          <c:invertIfNegative val="0"/>
          <c:dLbls>
            <c:dLbl>
              <c:idx val="0"/>
              <c:layout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1000" b="1" i="0" u="none" strike="noStrike" kern="1200" baseline="0">
                      <a:solidFill>
                        <a:sysClr val="windowText" lastClr="00000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734623655913978"/>
                      <c:h val="0.17892226817059939"/>
                    </c:manualLayout>
                  </c15:layout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VLOOKUP!$G$5</c:f>
              <c:numCache>
                <c:formatCode>#,##0</c:formatCode>
                <c:ptCount val="1"/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5"/>
        <c:overlap val="-56"/>
        <c:axId val="378222952"/>
        <c:axId val="378224520"/>
      </c:barChart>
      <c:catAx>
        <c:axId val="378222952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378224520"/>
        <c:crosses val="autoZero"/>
        <c:auto val="1"/>
        <c:lblAlgn val="ctr"/>
        <c:lblOffset val="100"/>
        <c:noMultiLvlLbl val="0"/>
      </c:catAx>
      <c:valAx>
        <c:axId val="378224520"/>
        <c:scaling>
          <c:orientation val="minMax"/>
        </c:scaling>
        <c:delete val="1"/>
        <c:axPos val="l"/>
        <c:numFmt formatCode="0,,\ &quot;M&quot;" sourceLinked="0"/>
        <c:majorTickMark val="out"/>
        <c:minorTickMark val="none"/>
        <c:tickLblPos val="nextTo"/>
        <c:crossAx val="37822295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5.3104394208788416E-2"/>
          <c:y val="0.8974384443324025"/>
          <c:w val="0.93481107912870398"/>
          <c:h val="9.886375209502387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1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332034253294096"/>
          <c:y val="0.29060618919641035"/>
          <c:w val="0.84173145896030011"/>
          <c:h val="0.6034174171342354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VLOOKUP!$F$6</c:f>
              <c:strCache>
                <c:ptCount val="1"/>
                <c:pt idx="0">
                  <c:v>Rev vs Plan</c:v>
                </c:pt>
              </c:strCache>
            </c:strRef>
          </c:tx>
          <c:spPr>
            <a:solidFill>
              <a:schemeClr val="accent1">
                <a:lumMod val="40000"/>
                <a:lumOff val="60000"/>
              </a:schemeClr>
            </a:solidFill>
            <a:ln w="19050">
              <a:noFill/>
            </a:ln>
            <a:effectLst/>
          </c:spPr>
          <c:invertIfNegative val="0"/>
          <c:dLbls>
            <c:dLbl>
              <c:idx val="0"/>
              <c:layout/>
              <c:numFmt formatCode="0.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1000" b="1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6855218855218854"/>
                      <c:h val="0.13101796407185629"/>
                    </c:manualLayout>
                  </c15:layout>
                </c:ext>
              </c:extLst>
            </c:dLbl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VLOOKUP!$G$6</c:f>
              <c:numCache>
                <c:formatCode>0%</c:formatCode>
                <c:ptCount val="1"/>
                <c:pt idx="0">
                  <c:v>0</c:v>
                </c:pt>
              </c:numCache>
            </c:numRef>
          </c:val>
        </c:ser>
        <c:ser>
          <c:idx val="1"/>
          <c:order val="1"/>
          <c:tx>
            <c:strRef>
              <c:f>VLOOKUP!$F$7</c:f>
              <c:strCache>
                <c:ptCount val="1"/>
                <c:pt idx="0">
                  <c:v>Rev vs Last Year</c:v>
                </c:pt>
              </c:strCache>
            </c:strRef>
          </c:tx>
          <c:spPr>
            <a:solidFill>
              <a:srgbClr val="002060"/>
            </a:solidFill>
            <a:ln w="19050">
              <a:noFill/>
            </a:ln>
            <a:effectLst/>
          </c:spPr>
          <c:invertIfNegative val="0"/>
          <c:dLbls>
            <c:dLbl>
              <c:idx val="0"/>
              <c:layout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1000" b="1" i="0" u="none" strike="noStrike" kern="1200" baseline="0">
                      <a:solidFill>
                        <a:sysClr val="windowText" lastClr="00000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1164983164983164"/>
                      <c:h val="9.7445424112405116E-2"/>
                    </c:manualLayout>
                  </c15:layout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VLOOKUP!$G$7</c:f>
              <c:numCache>
                <c:formatCode>0%</c:formatCode>
                <c:ptCount val="1"/>
                <c:pt idx="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-27"/>
        <c:axId val="378221776"/>
        <c:axId val="378227264"/>
      </c:barChart>
      <c:catAx>
        <c:axId val="378221776"/>
        <c:scaling>
          <c:orientation val="minMax"/>
        </c:scaling>
        <c:delete val="1"/>
        <c:axPos val="b"/>
        <c:majorTickMark val="out"/>
        <c:minorTickMark val="none"/>
        <c:tickLblPos val="nextTo"/>
        <c:crossAx val="378227264"/>
        <c:crosses val="autoZero"/>
        <c:auto val="1"/>
        <c:lblAlgn val="ctr"/>
        <c:lblOffset val="100"/>
        <c:noMultiLvlLbl val="0"/>
      </c:catAx>
      <c:valAx>
        <c:axId val="378227264"/>
        <c:scaling>
          <c:orientation val="minMax"/>
          <c:min val="0"/>
        </c:scaling>
        <c:delete val="1"/>
        <c:axPos val="l"/>
        <c:numFmt formatCode="0%" sourceLinked="1"/>
        <c:majorTickMark val="out"/>
        <c:minorTickMark val="none"/>
        <c:tickLblPos val="nextTo"/>
        <c:crossAx val="378221776"/>
        <c:crosses val="autoZero"/>
        <c:crossBetween val="between"/>
      </c:valAx>
      <c:spPr>
        <a:noFill/>
        <a:ln w="25400">
          <a:noFill/>
        </a:ln>
        <a:effectLst/>
      </c:spPr>
    </c:plotArea>
    <c:legend>
      <c:legendPos val="b"/>
      <c:layout>
        <c:manualLayout>
          <c:xMode val="edge"/>
          <c:yMode val="edge"/>
          <c:x val="5.0000137417377799E-2"/>
          <c:y val="0.88922061389032958"/>
          <c:w val="0.94999986258262215"/>
          <c:h val="0.1107793861096704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1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9247594050743664E-2"/>
          <c:y val="0.14351851851851852"/>
          <c:w val="0.89019685039370078"/>
          <c:h val="0.5923221055701369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'LARGE &amp; SMALL'!$F$21</c:f>
              <c:strCache>
                <c:ptCount val="1"/>
                <c:pt idx="0">
                  <c:v>Other</c:v>
                </c:pt>
              </c:strCache>
            </c:strRef>
          </c:tx>
          <c:spPr>
            <a:solidFill>
              <a:schemeClr val="bg1">
                <a:lumMod val="85000"/>
              </a:schemeClr>
            </a:solidFill>
            <a:ln>
              <a:noFill/>
            </a:ln>
            <a:effectLst/>
          </c:spPr>
          <c:invertIfNegative val="0"/>
          <c:cat>
            <c:strRef>
              <c:f>'LARGE &amp; SMALL'!$E$22:$E$33</c:f>
              <c:strCache>
                <c:ptCount val="12"/>
                <c:pt idx="0">
                  <c:v>Q1 2012</c:v>
                </c:pt>
                <c:pt idx="1">
                  <c:v>Q2 2012</c:v>
                </c:pt>
                <c:pt idx="2">
                  <c:v>Q3 2012</c:v>
                </c:pt>
                <c:pt idx="3">
                  <c:v>Q4 2012</c:v>
                </c:pt>
                <c:pt idx="4">
                  <c:v>Q1 2013</c:v>
                </c:pt>
                <c:pt idx="5">
                  <c:v>Q2 2013</c:v>
                </c:pt>
                <c:pt idx="6">
                  <c:v>Q3 2013</c:v>
                </c:pt>
                <c:pt idx="7">
                  <c:v>Q4 2013</c:v>
                </c:pt>
                <c:pt idx="8">
                  <c:v>Q1 2014</c:v>
                </c:pt>
                <c:pt idx="9">
                  <c:v>Q2 2014</c:v>
                </c:pt>
                <c:pt idx="10">
                  <c:v>Q3 2014</c:v>
                </c:pt>
                <c:pt idx="11">
                  <c:v>Q4 2014</c:v>
                </c:pt>
              </c:strCache>
            </c:strRef>
          </c:cat>
          <c:val>
            <c:numRef>
              <c:f>'LARGE &amp; SMALL'!$F$22:$F$33</c:f>
              <c:numCache>
                <c:formatCode>#,##0</c:formatCode>
                <c:ptCount val="12"/>
                <c:pt idx="0">
                  <c:v>145</c:v>
                </c:pt>
                <c:pt idx="1">
                  <c:v>0</c:v>
                </c:pt>
                <c:pt idx="2">
                  <c:v>171</c:v>
                </c:pt>
                <c:pt idx="3">
                  <c:v>0</c:v>
                </c:pt>
                <c:pt idx="4">
                  <c:v>147</c:v>
                </c:pt>
                <c:pt idx="5">
                  <c:v>0</c:v>
                </c:pt>
                <c:pt idx="6">
                  <c:v>0</c:v>
                </c:pt>
                <c:pt idx="7">
                  <c:v>140</c:v>
                </c:pt>
                <c:pt idx="8">
                  <c:v>150</c:v>
                </c:pt>
                <c:pt idx="9">
                  <c:v>132</c:v>
                </c:pt>
                <c:pt idx="10">
                  <c:v>185</c:v>
                </c:pt>
                <c:pt idx="11">
                  <c:v>165</c:v>
                </c:pt>
              </c:numCache>
            </c:numRef>
          </c:val>
        </c:ser>
        <c:ser>
          <c:idx val="1"/>
          <c:order val="1"/>
          <c:tx>
            <c:strRef>
              <c:f>'LARGE &amp; SMALL'!$G$21</c:f>
              <c:strCache>
                <c:ptCount val="1"/>
                <c:pt idx="0">
                  <c:v>Bottom 4 Quarters</c:v>
                </c:pt>
              </c:strCache>
            </c:strRef>
          </c:tx>
          <c:spPr>
            <a:solidFill>
              <a:schemeClr val="tx2"/>
            </a:solidFill>
            <a:ln>
              <a:noFill/>
            </a:ln>
            <a:effectLst/>
          </c:spPr>
          <c:invertIfNegative val="0"/>
          <c:cat>
            <c:strRef>
              <c:f>'LARGE &amp; SMALL'!$E$22:$E$33</c:f>
              <c:strCache>
                <c:ptCount val="12"/>
                <c:pt idx="0">
                  <c:v>Q1 2012</c:v>
                </c:pt>
                <c:pt idx="1">
                  <c:v>Q2 2012</c:v>
                </c:pt>
                <c:pt idx="2">
                  <c:v>Q3 2012</c:v>
                </c:pt>
                <c:pt idx="3">
                  <c:v>Q4 2012</c:v>
                </c:pt>
                <c:pt idx="4">
                  <c:v>Q1 2013</c:v>
                </c:pt>
                <c:pt idx="5">
                  <c:v>Q2 2013</c:v>
                </c:pt>
                <c:pt idx="6">
                  <c:v>Q3 2013</c:v>
                </c:pt>
                <c:pt idx="7">
                  <c:v>Q4 2013</c:v>
                </c:pt>
                <c:pt idx="8">
                  <c:v>Q1 2014</c:v>
                </c:pt>
                <c:pt idx="9">
                  <c:v>Q2 2014</c:v>
                </c:pt>
                <c:pt idx="10">
                  <c:v>Q3 2014</c:v>
                </c:pt>
                <c:pt idx="11">
                  <c:v>Q4 2014</c:v>
                </c:pt>
              </c:strCache>
            </c:strRef>
          </c:cat>
          <c:val>
            <c:numRef>
              <c:f>'LARGE &amp; SMALL'!$G$22:$G$33</c:f>
              <c:numCache>
                <c:formatCode>#,##0</c:formatCode>
                <c:ptCount val="12"/>
                <c:pt idx="0">
                  <c:v>0</c:v>
                </c:pt>
                <c:pt idx="1">
                  <c:v>109</c:v>
                </c:pt>
                <c:pt idx="2">
                  <c:v>0</c:v>
                </c:pt>
                <c:pt idx="3">
                  <c:v>100</c:v>
                </c:pt>
                <c:pt idx="4">
                  <c:v>0</c:v>
                </c:pt>
                <c:pt idx="5">
                  <c:v>109</c:v>
                </c:pt>
                <c:pt idx="6">
                  <c:v>130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6"/>
        <c:overlap val="84"/>
        <c:axId val="378223344"/>
        <c:axId val="378224912"/>
      </c:barChart>
      <c:catAx>
        <c:axId val="3782233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8224912"/>
        <c:crosses val="autoZero"/>
        <c:auto val="1"/>
        <c:lblAlgn val="ctr"/>
        <c:lblOffset val="100"/>
        <c:noMultiLvlLbl val="0"/>
      </c:catAx>
      <c:valAx>
        <c:axId val="378224912"/>
        <c:scaling>
          <c:orientation val="minMax"/>
        </c:scaling>
        <c:delete val="0"/>
        <c:axPos val="l"/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822334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'LARGE &amp; SMALL'!$M$21</c:f>
              <c:strCache>
                <c:ptCount val="1"/>
                <c:pt idx="0">
                  <c:v>Top 4 Quarters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dLbl>
              <c:idx val="0"/>
              <c:layout/>
              <c:tx>
                <c:strRef>
                  <c:f>'LARGE &amp; SMALL'!$M$22</c:f>
                  <c:strCache>
                    <c:ptCount val="1"/>
                    <c:pt idx="0">
                      <c:v> </c:v>
                    </c:pt>
                  </c:strCache>
                </c:strRef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>
                    <c15:dlblFTEntry>
                      <c15:txfldGUID>{77E4A2B3-1304-4FAC-86B3-7DA2A57C47E3}</c15:txfldGUID>
                      <c15:f>'LARGE &amp; SMALL'!$M$22</c15:f>
                      <c15:dlblFieldTableCache>
                        <c:ptCount val="1"/>
                        <c:pt idx="0">
                          <c:v> 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dLbl>
              <c:idx val="1"/>
              <c:layout/>
              <c:tx>
                <c:strRef>
                  <c:f>'LARGE &amp; SMALL'!$M$23</c:f>
                  <c:strCache>
                    <c:ptCount val="1"/>
                    <c:pt idx="0">
                      <c:v> </c:v>
                    </c:pt>
                  </c:strCache>
                </c:strRef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>
                    <c15:dlblFTEntry>
                      <c15:txfldGUID>{9E69AFB8-AD28-4718-8C7E-3F1D1C7A9145}</c15:txfldGUID>
                      <c15:f>'LARGE &amp; SMALL'!$M$23</c15:f>
                      <c15:dlblFieldTableCache>
                        <c:ptCount val="1"/>
                        <c:pt idx="0">
                          <c:v> 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dLbl>
              <c:idx val="2"/>
              <c:layout/>
              <c:tx>
                <c:strRef>
                  <c:f>'LARGE &amp; SMALL'!$M$24</c:f>
                  <c:strCache>
                    <c:ptCount val="1"/>
                    <c:pt idx="0">
                      <c:v>171</c:v>
                    </c:pt>
                  </c:strCache>
                </c:strRef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>
                    <c15:dlblFTEntry>
                      <c15:txfldGUID>{DA0634A5-D9A2-468C-A4BC-20BB261A3071}</c15:txfldGUID>
                      <c15:f>'LARGE &amp; SMALL'!$M$24</c15:f>
                      <c15:dlblFieldTableCache>
                        <c:ptCount val="1"/>
                        <c:pt idx="0">
                          <c:v>171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dLbl>
              <c:idx val="3"/>
              <c:layout/>
              <c:tx>
                <c:strRef>
                  <c:f>'LARGE &amp; SMALL'!$M$25</c:f>
                  <c:strCache>
                    <c:ptCount val="1"/>
                    <c:pt idx="0">
                      <c:v> </c:v>
                    </c:pt>
                  </c:strCache>
                </c:strRef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>
                    <c15:dlblFTEntry>
                      <c15:txfldGUID>{63C9EDD8-34A1-4449-970D-5BF87A961B6A}</c15:txfldGUID>
                      <c15:f>'LARGE &amp; SMALL'!$M$25</c15:f>
                      <c15:dlblFieldTableCache>
                        <c:ptCount val="1"/>
                        <c:pt idx="0">
                          <c:v> 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dLbl>
              <c:idx val="4"/>
              <c:layout/>
              <c:tx>
                <c:strRef>
                  <c:f>'LARGE &amp; SMALL'!$M$26</c:f>
                  <c:strCache>
                    <c:ptCount val="1"/>
                    <c:pt idx="0">
                      <c:v> </c:v>
                    </c:pt>
                  </c:strCache>
                </c:strRef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>
                    <c15:dlblFTEntry>
                      <c15:txfldGUID>{962A2BA5-0578-4074-B668-C8076B7D5538}</c15:txfldGUID>
                      <c15:f>'LARGE &amp; SMALL'!$M$26</c15:f>
                      <c15:dlblFieldTableCache>
                        <c:ptCount val="1"/>
                        <c:pt idx="0">
                          <c:v> 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dLbl>
              <c:idx val="5"/>
              <c:layout/>
              <c:tx>
                <c:strRef>
                  <c:f>'LARGE &amp; SMALL'!$M$27</c:f>
                  <c:strCache>
                    <c:ptCount val="1"/>
                    <c:pt idx="0">
                      <c:v> </c:v>
                    </c:pt>
                  </c:strCache>
                </c:strRef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>
                    <c15:dlblFTEntry>
                      <c15:txfldGUID>{871F7C49-E5FB-4C8F-B5F5-CFC27F4B433A}</c15:txfldGUID>
                      <c15:f>'LARGE &amp; SMALL'!$M$27</c15:f>
                      <c15:dlblFieldTableCache>
                        <c:ptCount val="1"/>
                        <c:pt idx="0">
                          <c:v> 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dLbl>
              <c:idx val="6"/>
              <c:layout/>
              <c:tx>
                <c:strRef>
                  <c:f>'LARGE &amp; SMALL'!$M$28</c:f>
                  <c:strCache>
                    <c:ptCount val="1"/>
                    <c:pt idx="0">
                      <c:v> </c:v>
                    </c:pt>
                  </c:strCache>
                </c:strRef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>
                    <c15:dlblFTEntry>
                      <c15:txfldGUID>{2E9329F0-96EC-4E11-9227-C268849DFD2A}</c15:txfldGUID>
                      <c15:f>'LARGE &amp; SMALL'!$M$28</c15:f>
                      <c15:dlblFieldTableCache>
                        <c:ptCount val="1"/>
                        <c:pt idx="0">
                          <c:v> 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dLbl>
              <c:idx val="7"/>
              <c:layout/>
              <c:tx>
                <c:strRef>
                  <c:f>'LARGE &amp; SMALL'!$M$29</c:f>
                  <c:strCache>
                    <c:ptCount val="1"/>
                    <c:pt idx="0">
                      <c:v> </c:v>
                    </c:pt>
                  </c:strCache>
                </c:strRef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>
                    <c15:dlblFTEntry>
                      <c15:txfldGUID>{5BA9F3F2-C7DC-4ED3-A01B-426B4B4C883E}</c15:txfldGUID>
                      <c15:f>'LARGE &amp; SMALL'!$M$29</c15:f>
                      <c15:dlblFieldTableCache>
                        <c:ptCount val="1"/>
                        <c:pt idx="0">
                          <c:v> 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dLbl>
              <c:idx val="8"/>
              <c:layout/>
              <c:tx>
                <c:strRef>
                  <c:f>'LARGE &amp; SMALL'!$M$30</c:f>
                  <c:strCache>
                    <c:ptCount val="1"/>
                    <c:pt idx="0">
                      <c:v>150</c:v>
                    </c:pt>
                  </c:strCache>
                </c:strRef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>
                    <c15:dlblFTEntry>
                      <c15:txfldGUID>{457682B3-DA3E-44FC-8FB7-B9EB14CF2313}</c15:txfldGUID>
                      <c15:f>'LARGE &amp; SMALL'!$M$30</c15:f>
                      <c15:dlblFieldTableCache>
                        <c:ptCount val="1"/>
                        <c:pt idx="0">
                          <c:v>150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dLbl>
              <c:idx val="9"/>
              <c:layout/>
              <c:tx>
                <c:strRef>
                  <c:f>'LARGE &amp; SMALL'!$M$31</c:f>
                  <c:strCache>
                    <c:ptCount val="1"/>
                    <c:pt idx="0">
                      <c:v> </c:v>
                    </c:pt>
                  </c:strCache>
                </c:strRef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>
                    <c15:dlblFTEntry>
                      <c15:txfldGUID>{C9922145-5EC0-4277-9AE5-16CC6772870F}</c15:txfldGUID>
                      <c15:f>'LARGE &amp; SMALL'!$M$31</c15:f>
                      <c15:dlblFieldTableCache>
                        <c:ptCount val="1"/>
                        <c:pt idx="0">
                          <c:v> 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dLbl>
              <c:idx val="10"/>
              <c:layout/>
              <c:tx>
                <c:strRef>
                  <c:f>'LARGE &amp; SMALL'!$M$32</c:f>
                  <c:strCache>
                    <c:ptCount val="1"/>
                    <c:pt idx="0">
                      <c:v>185</c:v>
                    </c:pt>
                  </c:strCache>
                </c:strRef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>
                    <c15:dlblFTEntry>
                      <c15:txfldGUID>{E011F33B-444D-4790-A86B-1398A64B9D8B}</c15:txfldGUID>
                      <c15:f>'LARGE &amp; SMALL'!$M$32</c15:f>
                      <c15:dlblFieldTableCache>
                        <c:ptCount val="1"/>
                        <c:pt idx="0">
                          <c:v>185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dLbl>
              <c:idx val="11"/>
              <c:layout/>
              <c:tx>
                <c:strRef>
                  <c:f>'LARGE &amp; SMALL'!$M$33</c:f>
                  <c:strCache>
                    <c:ptCount val="1"/>
                    <c:pt idx="0">
                      <c:v>165</c:v>
                    </c:pt>
                  </c:strCache>
                </c:strRef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>
                    <c15:dlblFTEntry>
                      <c15:txfldGUID>{3A0A0923-E8D7-4322-BFCB-F4F2E6C6712C}</c15:txfldGUID>
                      <c15:f>'LARGE &amp; SMALL'!$M$33</c15:f>
                      <c15:dlblFieldTableCache>
                        <c:ptCount val="1"/>
                        <c:pt idx="0">
                          <c:v>165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'LARGE &amp; SMALL'!$L$22:$L$33</c:f>
              <c:strCache>
                <c:ptCount val="12"/>
                <c:pt idx="0">
                  <c:v>Q1-12</c:v>
                </c:pt>
                <c:pt idx="1">
                  <c:v>Q2-12</c:v>
                </c:pt>
                <c:pt idx="2">
                  <c:v>Q3-12</c:v>
                </c:pt>
                <c:pt idx="3">
                  <c:v>Q4-12</c:v>
                </c:pt>
                <c:pt idx="4">
                  <c:v>Q1-13</c:v>
                </c:pt>
                <c:pt idx="5">
                  <c:v>Q2-13</c:v>
                </c:pt>
                <c:pt idx="6">
                  <c:v>Q3-13</c:v>
                </c:pt>
                <c:pt idx="7">
                  <c:v>Q4-13</c:v>
                </c:pt>
                <c:pt idx="8">
                  <c:v>Q1-14</c:v>
                </c:pt>
                <c:pt idx="9">
                  <c:v>Q2-14</c:v>
                </c:pt>
                <c:pt idx="10">
                  <c:v>Q3-14</c:v>
                </c:pt>
                <c:pt idx="11">
                  <c:v>Q4-14</c:v>
                </c:pt>
              </c:strCache>
            </c:strRef>
          </c:cat>
          <c:val>
            <c:numRef>
              <c:f>'LARGE &amp; SMALL'!$M$22:$M$33</c:f>
              <c:numCache>
                <c:formatCode>#,##0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171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150</c:v>
                </c:pt>
                <c:pt idx="9">
                  <c:v>0</c:v>
                </c:pt>
                <c:pt idx="10">
                  <c:v>185</c:v>
                </c:pt>
                <c:pt idx="11">
                  <c:v>165</c:v>
                </c:pt>
              </c:numCache>
            </c:numRef>
          </c:val>
        </c:ser>
        <c:ser>
          <c:idx val="1"/>
          <c:order val="1"/>
          <c:tx>
            <c:strRef>
              <c:f>'LARGE &amp; SMALL'!$N$21</c:f>
              <c:strCache>
                <c:ptCount val="1"/>
                <c:pt idx="0">
                  <c:v>Other Quarters</c:v>
                </c:pt>
              </c:strCache>
            </c:strRef>
          </c:tx>
          <c:spPr>
            <a:solidFill>
              <a:schemeClr val="bg1">
                <a:lumMod val="85000"/>
              </a:schemeClr>
            </a:solidFill>
            <a:ln>
              <a:noFill/>
            </a:ln>
            <a:effectLst/>
          </c:spPr>
          <c:invertIfNegative val="0"/>
          <c:cat>
            <c:strRef>
              <c:f>'LARGE &amp; SMALL'!$L$22:$L$33</c:f>
              <c:strCache>
                <c:ptCount val="12"/>
                <c:pt idx="0">
                  <c:v>Q1-12</c:v>
                </c:pt>
                <c:pt idx="1">
                  <c:v>Q2-12</c:v>
                </c:pt>
                <c:pt idx="2">
                  <c:v>Q3-12</c:v>
                </c:pt>
                <c:pt idx="3">
                  <c:v>Q4-12</c:v>
                </c:pt>
                <c:pt idx="4">
                  <c:v>Q1-13</c:v>
                </c:pt>
                <c:pt idx="5">
                  <c:v>Q2-13</c:v>
                </c:pt>
                <c:pt idx="6">
                  <c:v>Q3-13</c:v>
                </c:pt>
                <c:pt idx="7">
                  <c:v>Q4-13</c:v>
                </c:pt>
                <c:pt idx="8">
                  <c:v>Q1-14</c:v>
                </c:pt>
                <c:pt idx="9">
                  <c:v>Q2-14</c:v>
                </c:pt>
                <c:pt idx="10">
                  <c:v>Q3-14</c:v>
                </c:pt>
                <c:pt idx="11">
                  <c:v>Q4-14</c:v>
                </c:pt>
              </c:strCache>
            </c:strRef>
          </c:cat>
          <c:val>
            <c:numRef>
              <c:f>'LARGE &amp; SMALL'!$N$22:$N$33</c:f>
              <c:numCache>
                <c:formatCode>#,##0</c:formatCode>
                <c:ptCount val="12"/>
                <c:pt idx="0">
                  <c:v>145</c:v>
                </c:pt>
                <c:pt idx="1">
                  <c:v>109</c:v>
                </c:pt>
                <c:pt idx="2">
                  <c:v>0</c:v>
                </c:pt>
                <c:pt idx="3">
                  <c:v>100</c:v>
                </c:pt>
                <c:pt idx="4">
                  <c:v>147</c:v>
                </c:pt>
                <c:pt idx="5">
                  <c:v>109</c:v>
                </c:pt>
                <c:pt idx="6">
                  <c:v>130</c:v>
                </c:pt>
                <c:pt idx="7">
                  <c:v>140</c:v>
                </c:pt>
                <c:pt idx="8">
                  <c:v>0</c:v>
                </c:pt>
                <c:pt idx="9">
                  <c:v>140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7"/>
        <c:overlap val="100"/>
        <c:axId val="378225696"/>
        <c:axId val="378223736"/>
      </c:barChart>
      <c:catAx>
        <c:axId val="3782256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8223736"/>
        <c:crosses val="autoZero"/>
        <c:auto val="1"/>
        <c:lblAlgn val="ctr"/>
        <c:lblOffset val="100"/>
        <c:noMultiLvlLbl val="0"/>
      </c:catAx>
      <c:valAx>
        <c:axId val="378223736"/>
        <c:scaling>
          <c:orientation val="minMax"/>
        </c:scaling>
        <c:delete val="1"/>
        <c:axPos val="l"/>
        <c:numFmt formatCode="#,##0" sourceLinked="1"/>
        <c:majorTickMark val="none"/>
        <c:minorTickMark val="none"/>
        <c:tickLblPos val="nextTo"/>
        <c:crossAx val="37822569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trlProps/ctrlProp1.xml><?xml version="1.0" encoding="utf-8"?>
<formControlPr xmlns="http://schemas.microsoft.com/office/spreadsheetml/2009/9/main" objectType="Drop" dropStyle="combo" dx="16" fmlaLink="C5" fmlaRange="Departments" noThreeD="1" sel="1" val="0"/>
</file>

<file path=xl/ctrlProps/ctrlProp2.xml><?xml version="1.0" encoding="utf-8"?>
<formControlPr xmlns="http://schemas.microsoft.com/office/spreadsheetml/2009/9/main" objectType="Drop" dropStyle="combo" dx="16" fmlaLink="C6" fmlaRange="Branches" noThreeD="1" sel="1" val="0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219075</xdr:colOff>
      <xdr:row>1</xdr:row>
      <xdr:rowOff>94801</xdr:rowOff>
    </xdr:to>
    <xdr:pic>
      <xdr:nvPicPr>
        <xdr:cNvPr id="2" name="Picture 1" descr="C:\Users\Yolande\AppData\Local\Microsoft\Windows\Temporary Internet Files\Content.IE5\IOOE732T\MC900157569[1].wmf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400175" cy="54247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38099</xdr:colOff>
      <xdr:row>0</xdr:row>
      <xdr:rowOff>0</xdr:rowOff>
    </xdr:from>
    <xdr:to>
      <xdr:col>11</xdr:col>
      <xdr:colOff>0</xdr:colOff>
      <xdr:row>9</xdr:row>
      <xdr:rowOff>28575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9525</xdr:colOff>
      <xdr:row>0</xdr:row>
      <xdr:rowOff>0</xdr:rowOff>
    </xdr:from>
    <xdr:to>
      <xdr:col>14</xdr:col>
      <xdr:colOff>0</xdr:colOff>
      <xdr:row>9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4</xdr:row>
          <xdr:rowOff>0</xdr:rowOff>
        </xdr:from>
        <xdr:to>
          <xdr:col>3</xdr:col>
          <xdr:colOff>0</xdr:colOff>
          <xdr:row>4</xdr:row>
          <xdr:rowOff>200025</xdr:rowOff>
        </xdr:to>
        <xdr:sp macro="" textlink="">
          <xdr:nvSpPr>
            <xdr:cNvPr id="8194" name="Drop Down 2" hidden="1">
              <a:extLst>
                <a:ext uri="{63B3BB69-23CF-44E3-9099-C40C66FF867C}">
                  <a14:compatExt spid="_x0000_s819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1190625</xdr:colOff>
          <xdr:row>5</xdr:row>
          <xdr:rowOff>0</xdr:rowOff>
        </xdr:from>
        <xdr:to>
          <xdr:col>2</xdr:col>
          <xdr:colOff>1133475</xdr:colOff>
          <xdr:row>6</xdr:row>
          <xdr:rowOff>0</xdr:rowOff>
        </xdr:to>
        <xdr:sp macro="" textlink="">
          <xdr:nvSpPr>
            <xdr:cNvPr id="8195" name="Drop Down 3" hidden="1">
              <a:extLst>
                <a:ext uri="{63B3BB69-23CF-44E3-9099-C40C66FF867C}">
                  <a14:compatExt spid="_x0000_s819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47625</xdr:colOff>
      <xdr:row>20</xdr:row>
      <xdr:rowOff>0</xdr:rowOff>
    </xdr:from>
    <xdr:to>
      <xdr:col>8</xdr:col>
      <xdr:colOff>0</xdr:colOff>
      <xdr:row>35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561974</xdr:colOff>
      <xdr:row>19</xdr:row>
      <xdr:rowOff>142875</xdr:rowOff>
    </xdr:from>
    <xdr:to>
      <xdr:col>17</xdr:col>
      <xdr:colOff>342899</xdr:colOff>
      <xdr:row>35</xdr:row>
      <xdr:rowOff>133350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myExercises\Excel%20Dashboard%20Exercises\Functions%20-db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Excel%20Dashboard%20Exercises/Functions%20-db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_Data\Courseware\_Custom%20Courseware\Excel%202010\CTSB%20503%20-%20Excel%202010%20Advanced\Exercises\Functions%201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_Data\Courseware\_Office%202010\CTSB%20415%20-%20Excel%20Dashboards%202007-2010%20xxxx\Functions%20-%20db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Excel%20Charts%20QUT/Copies/Chart%20Data%20Copy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LOOKUP - Table"/>
      <sheetName val="VLOOKUP1"/>
      <sheetName val="VLOOKUP (2)"/>
      <sheetName val="HLOOKUP"/>
      <sheetName val="SUMPRODUCT"/>
      <sheetName val="SUMPRODUCT 1"/>
      <sheetName val="SUMPRODUCT 2"/>
      <sheetName val="CHOOSE"/>
      <sheetName val="INDEX"/>
    </sheetNames>
    <sheetDataSet>
      <sheetData sheetId="0">
        <row r="10">
          <cell r="C10" t="str">
            <v>3M</v>
          </cell>
        </row>
      </sheetData>
      <sheetData sheetId="1">
        <row r="2">
          <cell r="C2" t="str">
            <v>Account Name</v>
          </cell>
        </row>
      </sheetData>
      <sheetData sheetId="2"/>
      <sheetData sheetId="3"/>
      <sheetData sheetId="4"/>
      <sheetData sheetId="5"/>
      <sheetData sheetId="6">
        <row r="3">
          <cell r="B3">
            <v>2007</v>
          </cell>
          <cell r="C3" t="str">
            <v>North</v>
          </cell>
          <cell r="D3">
            <v>50</v>
          </cell>
          <cell r="E3">
            <v>735</v>
          </cell>
        </row>
        <row r="4">
          <cell r="B4">
            <v>2007</v>
          </cell>
          <cell r="C4" t="str">
            <v>South</v>
          </cell>
          <cell r="D4">
            <v>35</v>
          </cell>
          <cell r="E4">
            <v>585</v>
          </cell>
        </row>
        <row r="5">
          <cell r="B5">
            <v>2007</v>
          </cell>
          <cell r="C5" t="str">
            <v>East</v>
          </cell>
          <cell r="D5">
            <v>30</v>
          </cell>
          <cell r="E5">
            <v>705</v>
          </cell>
        </row>
        <row r="6">
          <cell r="B6">
            <v>2007</v>
          </cell>
          <cell r="C6" t="str">
            <v>West</v>
          </cell>
          <cell r="D6">
            <v>40</v>
          </cell>
          <cell r="E6">
            <v>945</v>
          </cell>
        </row>
        <row r="7">
          <cell r="B7">
            <v>2006</v>
          </cell>
          <cell r="C7" t="str">
            <v>North</v>
          </cell>
          <cell r="D7">
            <v>40</v>
          </cell>
          <cell r="E7">
            <v>550</v>
          </cell>
        </row>
        <row r="8">
          <cell r="B8">
            <v>2006</v>
          </cell>
          <cell r="C8" t="str">
            <v>South</v>
          </cell>
          <cell r="D8">
            <v>30</v>
          </cell>
          <cell r="E8">
            <v>150</v>
          </cell>
        </row>
        <row r="9">
          <cell r="B9">
            <v>2006</v>
          </cell>
          <cell r="C9" t="str">
            <v>East</v>
          </cell>
          <cell r="D9">
            <v>25</v>
          </cell>
          <cell r="E9">
            <v>600</v>
          </cell>
        </row>
        <row r="10">
          <cell r="B10">
            <v>2006</v>
          </cell>
          <cell r="C10" t="str">
            <v>West</v>
          </cell>
          <cell r="D10">
            <v>35</v>
          </cell>
          <cell r="E10">
            <v>515</v>
          </cell>
        </row>
      </sheetData>
      <sheetData sheetId="7"/>
      <sheetData sheetId="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LOOKUP"/>
      <sheetName val="VLOOKUP1"/>
      <sheetName val="VLOOKUP (2)"/>
      <sheetName val="HLOOKUP"/>
      <sheetName val="SUMPRODUCT"/>
      <sheetName val="SUMPRODUCT 1"/>
      <sheetName val="SUMPRODUCT 2"/>
      <sheetName val="CHOOSE"/>
      <sheetName val="INDEX"/>
    </sheetNames>
    <sheetDataSet>
      <sheetData sheetId="0">
        <row r="10">
          <cell r="C10" t="str">
            <v>3M</v>
          </cell>
        </row>
      </sheetData>
      <sheetData sheetId="1">
        <row r="2">
          <cell r="C2" t="str">
            <v>Account Name</v>
          </cell>
        </row>
        <row r="3">
          <cell r="C3" t="str">
            <v>Altria Group</v>
          </cell>
        </row>
        <row r="9">
          <cell r="C9" t="str">
            <v>Account Name</v>
          </cell>
        </row>
        <row r="10">
          <cell r="C10" t="str">
            <v>3M</v>
          </cell>
        </row>
        <row r="11">
          <cell r="C11" t="str">
            <v>Aetna</v>
          </cell>
        </row>
        <row r="12">
          <cell r="C12" t="str">
            <v>Air Products &amp; Chem.</v>
          </cell>
        </row>
        <row r="13">
          <cell r="C13" t="str">
            <v>Alcoa</v>
          </cell>
        </row>
        <row r="14">
          <cell r="C14" t="str">
            <v>Allstate</v>
          </cell>
        </row>
        <row r="15">
          <cell r="C15" t="str">
            <v>Alltel</v>
          </cell>
        </row>
        <row r="16">
          <cell r="C16" t="str">
            <v>Altria Group</v>
          </cell>
        </row>
        <row r="17">
          <cell r="C17" t="str">
            <v>Amazon.com</v>
          </cell>
        </row>
        <row r="18">
          <cell r="C18" t="str">
            <v>American Express</v>
          </cell>
        </row>
        <row r="19">
          <cell r="C19" t="str">
            <v>American Intl. Group</v>
          </cell>
        </row>
        <row r="20">
          <cell r="C20" t="str">
            <v>American Standard</v>
          </cell>
        </row>
        <row r="21">
          <cell r="C21" t="str">
            <v>Ameriprise Financial</v>
          </cell>
        </row>
        <row r="22">
          <cell r="C22" t="str">
            <v>AmerisourceBergen</v>
          </cell>
        </row>
        <row r="23">
          <cell r="C23" t="str">
            <v>Anadarko Petroleum</v>
          </cell>
        </row>
        <row r="24">
          <cell r="C24" t="str">
            <v>Aon</v>
          </cell>
        </row>
        <row r="25">
          <cell r="C25" t="str">
            <v>Apache</v>
          </cell>
        </row>
        <row r="26">
          <cell r="C26" t="str">
            <v>Applied Materials</v>
          </cell>
        </row>
        <row r="27">
          <cell r="C27" t="str">
            <v>Aramark</v>
          </cell>
        </row>
        <row r="28">
          <cell r="C28" t="str">
            <v>Archer Daniels Midland</v>
          </cell>
        </row>
        <row r="29">
          <cell r="C29" t="str">
            <v>ArvinMeritor</v>
          </cell>
        </row>
        <row r="30">
          <cell r="C30" t="str">
            <v>Ashland</v>
          </cell>
        </row>
        <row r="31">
          <cell r="C31" t="str">
            <v>Assurant</v>
          </cell>
        </row>
        <row r="32">
          <cell r="C32" t="str">
            <v>AT&amp;T</v>
          </cell>
        </row>
        <row r="33">
          <cell r="C33" t="str">
            <v>Automatic Data Proc.</v>
          </cell>
        </row>
        <row r="34">
          <cell r="C34" t="str">
            <v>Avon Products</v>
          </cell>
        </row>
        <row r="35">
          <cell r="C35" t="str">
            <v>Baker Hughes</v>
          </cell>
        </row>
        <row r="36">
          <cell r="C36" t="str">
            <v>Bank of America Corp.</v>
          </cell>
        </row>
        <row r="37">
          <cell r="C37" t="str">
            <v>Bank of New York Co.</v>
          </cell>
        </row>
        <row r="38">
          <cell r="C38" t="str">
            <v>Baxter International</v>
          </cell>
        </row>
        <row r="39">
          <cell r="C39" t="str">
            <v>BB&amp;T Corp.</v>
          </cell>
        </row>
        <row r="40">
          <cell r="C40" t="str">
            <v>Berkshire Hathaway</v>
          </cell>
        </row>
        <row r="41">
          <cell r="C41" t="str">
            <v>Best Buy</v>
          </cell>
        </row>
        <row r="42">
          <cell r="C42" t="str">
            <v>BJ's Wholesale Club</v>
          </cell>
        </row>
        <row r="43">
          <cell r="C43" t="str">
            <v>Boeing</v>
          </cell>
        </row>
        <row r="44">
          <cell r="C44" t="str">
            <v>Cardinal Health</v>
          </cell>
        </row>
        <row r="45">
          <cell r="C45" t="str">
            <v>Caremark Rx</v>
          </cell>
        </row>
        <row r="46">
          <cell r="C46" t="str">
            <v>Caterpillar</v>
          </cell>
        </row>
        <row r="47">
          <cell r="C47" t="str">
            <v>CenterPoint Energy</v>
          </cell>
        </row>
        <row r="48">
          <cell r="C48" t="str">
            <v>Chevron</v>
          </cell>
        </row>
        <row r="49">
          <cell r="C49" t="str">
            <v>Circuit City Stores</v>
          </cell>
        </row>
        <row r="50">
          <cell r="C50" t="str">
            <v>Cisco Systems</v>
          </cell>
        </row>
        <row r="51">
          <cell r="C51" t="str">
            <v>Citigroup</v>
          </cell>
        </row>
        <row r="52">
          <cell r="C52" t="str">
            <v>Coca-Cola</v>
          </cell>
        </row>
        <row r="53">
          <cell r="C53" t="str">
            <v>Comcast</v>
          </cell>
        </row>
        <row r="54">
          <cell r="C54" t="str">
            <v>ConocoPhillips</v>
          </cell>
        </row>
        <row r="55">
          <cell r="C55" t="str">
            <v>Consolidated Edison</v>
          </cell>
        </row>
        <row r="56">
          <cell r="C56" t="str">
            <v>Costco Wholesale</v>
          </cell>
        </row>
        <row r="57">
          <cell r="C57" t="str">
            <v>Countrywide Financial</v>
          </cell>
        </row>
        <row r="58">
          <cell r="C58" t="str">
            <v>CSX</v>
          </cell>
        </row>
        <row r="59">
          <cell r="C59" t="str">
            <v>Cummins</v>
          </cell>
        </row>
        <row r="60">
          <cell r="C60" t="str">
            <v>CVS/Caremark</v>
          </cell>
        </row>
        <row r="61">
          <cell r="C61" t="str">
            <v>Dana</v>
          </cell>
        </row>
        <row r="62">
          <cell r="C62" t="str">
            <v>Danaher</v>
          </cell>
        </row>
        <row r="63">
          <cell r="C63" t="str">
            <v>Dean Foods</v>
          </cell>
        </row>
        <row r="64">
          <cell r="C64" t="str">
            <v>Deere</v>
          </cell>
        </row>
        <row r="65">
          <cell r="C65" t="str">
            <v>Dell</v>
          </cell>
        </row>
        <row r="66">
          <cell r="C66" t="str">
            <v>Delphi</v>
          </cell>
        </row>
        <row r="67">
          <cell r="C67" t="str">
            <v>Devon Energy</v>
          </cell>
        </row>
        <row r="68">
          <cell r="C68" t="str">
            <v>Dollar General</v>
          </cell>
        </row>
        <row r="69">
          <cell r="C69" t="str">
            <v>Dow Chemical</v>
          </cell>
        </row>
        <row r="70">
          <cell r="C70" t="str">
            <v>DTE Energy</v>
          </cell>
        </row>
        <row r="71">
          <cell r="C71" t="str">
            <v>DuPont</v>
          </cell>
        </row>
        <row r="72">
          <cell r="C72" t="str">
            <v>Echostar Communications</v>
          </cell>
        </row>
        <row r="73">
          <cell r="C73" t="str">
            <v>EMC</v>
          </cell>
        </row>
        <row r="74">
          <cell r="C74" t="str">
            <v>Entergy</v>
          </cell>
        </row>
        <row r="75">
          <cell r="C75" t="str">
            <v>Exxon Mobil</v>
          </cell>
        </row>
        <row r="76">
          <cell r="C76" t="str">
            <v>Federated Dept. Stores</v>
          </cell>
        </row>
        <row r="77">
          <cell r="C77" t="str">
            <v>FedEx</v>
          </cell>
        </row>
        <row r="78">
          <cell r="C78" t="str">
            <v>Fidelity National Financial</v>
          </cell>
        </row>
        <row r="79">
          <cell r="C79" t="str">
            <v>Fifth Third Bancorp</v>
          </cell>
        </row>
        <row r="80">
          <cell r="C80" t="str">
            <v>First American Corp.</v>
          </cell>
        </row>
        <row r="81">
          <cell r="C81" t="str">
            <v>FirstEnergy</v>
          </cell>
        </row>
        <row r="82">
          <cell r="C82" t="str">
            <v>Ford Motor</v>
          </cell>
        </row>
        <row r="83">
          <cell r="C83" t="str">
            <v>Fortune Brands</v>
          </cell>
        </row>
        <row r="84">
          <cell r="C84" t="str">
            <v>Freddie Mac</v>
          </cell>
        </row>
        <row r="85">
          <cell r="C85" t="str">
            <v>General Dynamics</v>
          </cell>
        </row>
        <row r="86">
          <cell r="C86" t="str">
            <v>General Electric</v>
          </cell>
        </row>
        <row r="87">
          <cell r="C87" t="str">
            <v>General Mills</v>
          </cell>
        </row>
        <row r="88">
          <cell r="C88" t="str">
            <v>General Motors</v>
          </cell>
        </row>
        <row r="89">
          <cell r="C89" t="str">
            <v>Genuine Parts</v>
          </cell>
        </row>
        <row r="90">
          <cell r="C90" t="str">
            <v>Genworth Financial</v>
          </cell>
        </row>
        <row r="91">
          <cell r="C91" t="str">
            <v>Goldman Sachs Group</v>
          </cell>
        </row>
        <row r="92">
          <cell r="C92" t="str">
            <v>Google</v>
          </cell>
        </row>
        <row r="93">
          <cell r="C93" t="str">
            <v>Guardian Life of America</v>
          </cell>
        </row>
        <row r="94">
          <cell r="C94" t="str">
            <v>H.J. Heinz</v>
          </cell>
        </row>
        <row r="95">
          <cell r="C95" t="str">
            <v>Halliburton</v>
          </cell>
        </row>
        <row r="96">
          <cell r="C96" t="str">
            <v>Harrah's Entertainment</v>
          </cell>
        </row>
        <row r="97">
          <cell r="C97" t="str">
            <v>Hartford Financial Services</v>
          </cell>
        </row>
        <row r="98">
          <cell r="C98" t="str">
            <v>HCA</v>
          </cell>
        </row>
        <row r="99">
          <cell r="C99" t="str">
            <v>Hess</v>
          </cell>
        </row>
        <row r="100">
          <cell r="C100" t="str">
            <v>Hewlett-Packard</v>
          </cell>
        </row>
        <row r="101">
          <cell r="C101" t="str">
            <v>Hilton Hotels</v>
          </cell>
        </row>
        <row r="102">
          <cell r="C102" t="str">
            <v>Home Depot</v>
          </cell>
        </row>
        <row r="103">
          <cell r="C103" t="str">
            <v>Honeywell Intl.</v>
          </cell>
        </row>
        <row r="104">
          <cell r="C104" t="str">
            <v>Ingram Micro</v>
          </cell>
        </row>
        <row r="105">
          <cell r="C105" t="str">
            <v>Intel</v>
          </cell>
        </row>
        <row r="106">
          <cell r="C106" t="str">
            <v>International Paper</v>
          </cell>
        </row>
        <row r="107">
          <cell r="C107" t="str">
            <v>Intl. Business Machines</v>
          </cell>
        </row>
        <row r="108">
          <cell r="C108" t="str">
            <v>ITT</v>
          </cell>
        </row>
        <row r="109">
          <cell r="C109" t="str">
            <v>J.P. Morgan Chase &amp; Co.</v>
          </cell>
        </row>
        <row r="110">
          <cell r="C110" t="str">
            <v>Johnson &amp; Johnson</v>
          </cell>
        </row>
        <row r="111">
          <cell r="C111" t="str">
            <v>Johnson Controls</v>
          </cell>
        </row>
        <row r="112">
          <cell r="C112" t="str">
            <v>KB Home</v>
          </cell>
        </row>
        <row r="113">
          <cell r="C113" t="str">
            <v>Kellogg</v>
          </cell>
        </row>
        <row r="114">
          <cell r="C114" t="str">
            <v>Kinder Morgan</v>
          </cell>
        </row>
        <row r="115">
          <cell r="C115" t="str">
            <v>Kroger</v>
          </cell>
        </row>
        <row r="116">
          <cell r="C116" t="str">
            <v>Lehman Brothers Holdings</v>
          </cell>
        </row>
        <row r="117">
          <cell r="C117" t="str">
            <v>Liberty Media</v>
          </cell>
        </row>
        <row r="118">
          <cell r="C118" t="str">
            <v>Liberty Mutual Ins. Group</v>
          </cell>
        </row>
        <row r="119">
          <cell r="C119" t="str">
            <v>Limited Brands</v>
          </cell>
        </row>
        <row r="120">
          <cell r="C120" t="str">
            <v>Lincoln National</v>
          </cell>
        </row>
        <row r="121">
          <cell r="C121" t="str">
            <v>Lockheed Martin</v>
          </cell>
        </row>
        <row r="122">
          <cell r="C122" t="str">
            <v>Lowe's</v>
          </cell>
        </row>
        <row r="123">
          <cell r="C123" t="str">
            <v>Lucent Technologies</v>
          </cell>
        </row>
        <row r="124">
          <cell r="C124" t="str">
            <v>Marathon Oil</v>
          </cell>
        </row>
        <row r="125">
          <cell r="C125" t="str">
            <v>Marriott International</v>
          </cell>
        </row>
        <row r="126">
          <cell r="C126" t="str">
            <v>Marsh &amp; McLennan</v>
          </cell>
        </row>
        <row r="127">
          <cell r="C127" t="str">
            <v>Massachusetts Mutual Life Insurance</v>
          </cell>
        </row>
        <row r="128">
          <cell r="C128" t="str">
            <v>McKesson</v>
          </cell>
        </row>
        <row r="129">
          <cell r="C129" t="str">
            <v>Medco Health Solutions</v>
          </cell>
        </row>
        <row r="130">
          <cell r="C130" t="str">
            <v>Medtronic</v>
          </cell>
        </row>
        <row r="131">
          <cell r="C131" t="str">
            <v>Merck</v>
          </cell>
        </row>
        <row r="132">
          <cell r="C132" t="str">
            <v>Merrill Lynch</v>
          </cell>
        </row>
        <row r="133">
          <cell r="C133" t="str">
            <v>MetLife</v>
          </cell>
        </row>
        <row r="134">
          <cell r="C134" t="str">
            <v>Microsoft</v>
          </cell>
        </row>
        <row r="135">
          <cell r="C135" t="str">
            <v>Morgan Stanley</v>
          </cell>
        </row>
        <row r="136">
          <cell r="C136" t="str">
            <v>Motorola</v>
          </cell>
        </row>
        <row r="137">
          <cell r="C137" t="str">
            <v>New York Life Insurance</v>
          </cell>
        </row>
        <row r="138">
          <cell r="C138" t="str">
            <v>News Corp.</v>
          </cell>
        </row>
        <row r="139">
          <cell r="C139" t="str">
            <v>Nordstrom</v>
          </cell>
        </row>
        <row r="140">
          <cell r="C140" t="str">
            <v>Norfolk Southern</v>
          </cell>
        </row>
        <row r="141">
          <cell r="C141" t="str">
            <v>Northrop Grumman</v>
          </cell>
        </row>
        <row r="142">
          <cell r="C142" t="str">
            <v>OfficeMax</v>
          </cell>
        </row>
        <row r="143">
          <cell r="C143" t="str">
            <v>Omnicom Group</v>
          </cell>
        </row>
        <row r="144">
          <cell r="C144" t="str">
            <v>ONEOK</v>
          </cell>
        </row>
        <row r="145">
          <cell r="C145" t="str">
            <v>Parker Hannifin</v>
          </cell>
        </row>
        <row r="146">
          <cell r="C146" t="str">
            <v>Pepco Holdings</v>
          </cell>
        </row>
        <row r="147">
          <cell r="C147" t="str">
            <v>PepsiCo</v>
          </cell>
        </row>
        <row r="148">
          <cell r="C148" t="str">
            <v>Pfizer</v>
          </cell>
        </row>
        <row r="149">
          <cell r="C149" t="str">
            <v>Phelps Dodge</v>
          </cell>
        </row>
        <row r="150">
          <cell r="C150" t="str">
            <v>PNC Financial Services Group</v>
          </cell>
        </row>
        <row r="151">
          <cell r="C151" t="str">
            <v>PPG Industries</v>
          </cell>
        </row>
        <row r="152">
          <cell r="C152" t="str">
            <v>Praxair</v>
          </cell>
        </row>
        <row r="153">
          <cell r="C153" t="str">
            <v>Principal Financial</v>
          </cell>
        </row>
        <row r="154">
          <cell r="C154" t="str">
            <v>Procter &amp; Gamble</v>
          </cell>
        </row>
        <row r="155">
          <cell r="C155" t="str">
            <v>Progress Energy</v>
          </cell>
        </row>
        <row r="156">
          <cell r="C156" t="str">
            <v>Prudential Financial</v>
          </cell>
        </row>
        <row r="157">
          <cell r="C157" t="str">
            <v>R.R. Donnelley &amp; Sons</v>
          </cell>
        </row>
        <row r="158">
          <cell r="C158" t="str">
            <v>Raytheon</v>
          </cell>
        </row>
        <row r="159">
          <cell r="C159" t="str">
            <v>Reliant Energy</v>
          </cell>
        </row>
        <row r="160">
          <cell r="C160" t="str">
            <v>Reynolds American</v>
          </cell>
        </row>
        <row r="161">
          <cell r="C161" t="str">
            <v>Rohm &amp; Haas</v>
          </cell>
        </row>
        <row r="162">
          <cell r="C162" t="str">
            <v>S&amp;C Holdco 3</v>
          </cell>
        </row>
        <row r="163">
          <cell r="C163" t="str">
            <v>Safeway</v>
          </cell>
        </row>
        <row r="164">
          <cell r="C164" t="str">
            <v>SAIC</v>
          </cell>
        </row>
        <row r="165">
          <cell r="C165" t="str">
            <v>Sanmina-SCI</v>
          </cell>
        </row>
        <row r="166">
          <cell r="C166" t="str">
            <v>Schering-Plough</v>
          </cell>
        </row>
        <row r="167">
          <cell r="C167" t="str">
            <v>Sears Holdings</v>
          </cell>
        </row>
        <row r="168">
          <cell r="C168" t="str">
            <v>Sempra Energy</v>
          </cell>
        </row>
        <row r="169">
          <cell r="C169" t="str">
            <v>SLM</v>
          </cell>
        </row>
        <row r="170">
          <cell r="C170" t="str">
            <v>Smithfield Foods</v>
          </cell>
        </row>
        <row r="171">
          <cell r="C171" t="str">
            <v>Solectron</v>
          </cell>
        </row>
        <row r="172">
          <cell r="C172" t="str">
            <v>Sonic Automotive</v>
          </cell>
        </row>
        <row r="173">
          <cell r="C173" t="str">
            <v>Southwest Airlines</v>
          </cell>
        </row>
        <row r="174">
          <cell r="C174" t="str">
            <v>Sprint Nextel</v>
          </cell>
        </row>
        <row r="175">
          <cell r="C175" t="str">
            <v>State Farm Insurance Cos</v>
          </cell>
        </row>
        <row r="176">
          <cell r="C176" t="str">
            <v>State St. Corp.</v>
          </cell>
        </row>
        <row r="177">
          <cell r="C177" t="str">
            <v>Sunoco</v>
          </cell>
        </row>
        <row r="178">
          <cell r="C178" t="str">
            <v>Sysco</v>
          </cell>
        </row>
        <row r="179">
          <cell r="C179" t="str">
            <v>Target</v>
          </cell>
        </row>
        <row r="180">
          <cell r="C180" t="str">
            <v>Tenet Healthcare</v>
          </cell>
        </row>
        <row r="181">
          <cell r="C181" t="str">
            <v>TEPPCO Partners</v>
          </cell>
        </row>
        <row r="182">
          <cell r="C182" t="str">
            <v>TIAA-CREF</v>
          </cell>
        </row>
        <row r="183">
          <cell r="C183" t="str">
            <v>Time Warner</v>
          </cell>
        </row>
        <row r="184">
          <cell r="C184" t="str">
            <v>Toys "R" Us</v>
          </cell>
        </row>
        <row r="185">
          <cell r="C185" t="str">
            <v>Travelers Cos.</v>
          </cell>
        </row>
        <row r="186">
          <cell r="C186" t="str">
            <v>TXU</v>
          </cell>
        </row>
        <row r="187">
          <cell r="C187" t="str">
            <v>Tyson Foods</v>
          </cell>
        </row>
        <row r="188">
          <cell r="C188" t="str">
            <v>United Auto Group</v>
          </cell>
        </row>
        <row r="189">
          <cell r="C189" t="str">
            <v>United Parcel Service</v>
          </cell>
        </row>
        <row r="190">
          <cell r="C190" t="str">
            <v>United Technologies</v>
          </cell>
        </row>
        <row r="191">
          <cell r="C191" t="str">
            <v>UnitedHealth Group</v>
          </cell>
        </row>
        <row r="192">
          <cell r="C192" t="str">
            <v>Unum Group</v>
          </cell>
        </row>
        <row r="193">
          <cell r="C193" t="str">
            <v>US Airways Group</v>
          </cell>
        </row>
        <row r="194">
          <cell r="C194" t="str">
            <v>Valero Energy</v>
          </cell>
        </row>
        <row r="195">
          <cell r="C195" t="str">
            <v>Verizon Communications</v>
          </cell>
        </row>
        <row r="196">
          <cell r="C196" t="str">
            <v>Viacom</v>
          </cell>
        </row>
        <row r="197">
          <cell r="C197" t="str">
            <v>Visteon</v>
          </cell>
        </row>
        <row r="198">
          <cell r="C198" t="str">
            <v>Wachovia Corp.</v>
          </cell>
        </row>
        <row r="199">
          <cell r="C199" t="str">
            <v>Walgreen</v>
          </cell>
        </row>
        <row r="200">
          <cell r="C200" t="str">
            <v>Wal-Mart Stores</v>
          </cell>
        </row>
        <row r="201">
          <cell r="C201" t="str">
            <v>Walt Disney</v>
          </cell>
        </row>
        <row r="202">
          <cell r="C202" t="str">
            <v>Washington Mutual</v>
          </cell>
        </row>
        <row r="203">
          <cell r="C203" t="str">
            <v>Wellpoint</v>
          </cell>
        </row>
        <row r="204">
          <cell r="C204" t="str">
            <v>Wells Fargo</v>
          </cell>
        </row>
        <row r="205">
          <cell r="C205" t="str">
            <v>Williams</v>
          </cell>
        </row>
        <row r="206">
          <cell r="C206" t="str">
            <v>World Fuel Services</v>
          </cell>
        </row>
        <row r="207">
          <cell r="C207" t="str">
            <v>Xcel Energy</v>
          </cell>
        </row>
        <row r="208">
          <cell r="C208" t="str">
            <v>YRC Worldwide</v>
          </cell>
        </row>
        <row r="209">
          <cell r="C209" t="str">
            <v>Yum Brands</v>
          </cell>
        </row>
      </sheetData>
      <sheetData sheetId="2"/>
      <sheetData sheetId="3"/>
      <sheetData sheetId="4"/>
      <sheetData sheetId="5"/>
      <sheetData sheetId="6">
        <row r="3">
          <cell r="B3">
            <v>2007</v>
          </cell>
          <cell r="C3" t="str">
            <v>North</v>
          </cell>
          <cell r="D3">
            <v>50</v>
          </cell>
          <cell r="E3">
            <v>735</v>
          </cell>
        </row>
        <row r="4">
          <cell r="B4">
            <v>2007</v>
          </cell>
          <cell r="C4" t="str">
            <v>South</v>
          </cell>
          <cell r="D4">
            <v>35</v>
          </cell>
          <cell r="E4">
            <v>585</v>
          </cell>
        </row>
        <row r="5">
          <cell r="B5">
            <v>2007</v>
          </cell>
          <cell r="C5" t="str">
            <v>East</v>
          </cell>
          <cell r="D5">
            <v>30</v>
          </cell>
          <cell r="E5">
            <v>705</v>
          </cell>
        </row>
        <row r="6">
          <cell r="B6">
            <v>2007</v>
          </cell>
          <cell r="C6" t="str">
            <v>West</v>
          </cell>
          <cell r="D6">
            <v>40</v>
          </cell>
          <cell r="E6">
            <v>945</v>
          </cell>
        </row>
        <row r="7">
          <cell r="B7">
            <v>2006</v>
          </cell>
          <cell r="C7" t="str">
            <v>North</v>
          </cell>
          <cell r="D7">
            <v>40</v>
          </cell>
          <cell r="E7">
            <v>550</v>
          </cell>
        </row>
        <row r="8">
          <cell r="B8">
            <v>2006</v>
          </cell>
          <cell r="C8" t="str">
            <v>South</v>
          </cell>
          <cell r="D8">
            <v>30</v>
          </cell>
          <cell r="E8">
            <v>150</v>
          </cell>
        </row>
        <row r="9">
          <cell r="B9">
            <v>2006</v>
          </cell>
          <cell r="C9" t="str">
            <v>East</v>
          </cell>
          <cell r="D9">
            <v>25</v>
          </cell>
          <cell r="E9">
            <v>600</v>
          </cell>
        </row>
        <row r="10">
          <cell r="B10">
            <v>2006</v>
          </cell>
          <cell r="C10" t="str">
            <v>West</v>
          </cell>
          <cell r="D10">
            <v>35</v>
          </cell>
          <cell r="E10">
            <v>515</v>
          </cell>
        </row>
      </sheetData>
      <sheetData sheetId="7"/>
      <sheetData sheetId="8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IF"/>
      <sheetName val="SUMIF"/>
      <sheetName val="AND"/>
      <sheetName val="OR"/>
      <sheetName val="LOOKUP"/>
      <sheetName val="MATCH"/>
      <sheetName val="INDEX"/>
      <sheetName val="STRING"/>
      <sheetName val="ROUND"/>
    </sheetNames>
    <sheetDataSet>
      <sheetData sheetId="0" refreshError="1"/>
      <sheetData sheetId="1">
        <row r="6">
          <cell r="C6">
            <v>35000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>
        <row r="4">
          <cell r="C4" t="str">
            <v>Adelaide</v>
          </cell>
          <cell r="D4" t="str">
            <v>Brisbane</v>
          </cell>
          <cell r="E4" t="str">
            <v>Darwin</v>
          </cell>
          <cell r="F4" t="str">
            <v>Hobart</v>
          </cell>
          <cell r="G4" t="str">
            <v>Melbourne</v>
          </cell>
          <cell r="H4" t="str">
            <v>Perth</v>
          </cell>
          <cell r="I4" t="str">
            <v>Sydney</v>
          </cell>
          <cell r="K4" t="str">
            <v>Adelaide</v>
          </cell>
          <cell r="L4" t="str">
            <v>Level 1, Ellie Street</v>
          </cell>
        </row>
        <row r="5">
          <cell r="B5" t="str">
            <v>Administration</v>
          </cell>
          <cell r="C5" t="str">
            <v>Mary Gilmore</v>
          </cell>
          <cell r="D5" t="str">
            <v>Harrison Jones</v>
          </cell>
          <cell r="E5" t="str">
            <v>Harold White</v>
          </cell>
          <cell r="F5" t="str">
            <v>David Wilson</v>
          </cell>
          <cell r="G5" t="str">
            <v>Samantha van Horst</v>
          </cell>
          <cell r="H5" t="str">
            <v>Penny Jones</v>
          </cell>
          <cell r="I5" t="str">
            <v>Sally Smithers</v>
          </cell>
          <cell r="K5" t="str">
            <v>Brisbane</v>
          </cell>
          <cell r="L5" t="str">
            <v>Level 20, 10 Eagle Street</v>
          </cell>
        </row>
        <row r="6">
          <cell r="B6" t="str">
            <v>Finance</v>
          </cell>
          <cell r="C6" t="str">
            <v>David Russell</v>
          </cell>
          <cell r="D6" t="str">
            <v>Bob Fitzpatrick</v>
          </cell>
          <cell r="E6" t="str">
            <v>Tom Roberts</v>
          </cell>
          <cell r="F6" t="str">
            <v>Zoe Ebinger</v>
          </cell>
          <cell r="G6" t="str">
            <v>Delia Inglehauser</v>
          </cell>
          <cell r="H6" t="str">
            <v>Peter Wilson</v>
          </cell>
          <cell r="I6" t="str">
            <v>Suzanne Jenson</v>
          </cell>
          <cell r="K6" t="str">
            <v>Darwin</v>
          </cell>
          <cell r="L6" t="str">
            <v>Suite 5, 21 Cyclone Place</v>
          </cell>
        </row>
        <row r="7">
          <cell r="B7" t="str">
            <v>Human Resources</v>
          </cell>
          <cell r="C7" t="str">
            <v>Jane Halifax</v>
          </cell>
          <cell r="D7" t="str">
            <v>Emily Dixon</v>
          </cell>
          <cell r="E7" t="str">
            <v>John Calvert</v>
          </cell>
          <cell r="F7" t="str">
            <v>Felicity Grenhalgh</v>
          </cell>
          <cell r="G7" t="str">
            <v>Cloe Campbell</v>
          </cell>
          <cell r="H7" t="str">
            <v>Donna White</v>
          </cell>
          <cell r="I7" t="str">
            <v>Basil Fitzgibbon</v>
          </cell>
          <cell r="K7" t="str">
            <v>Hobart</v>
          </cell>
          <cell r="L7" t="str">
            <v>Suite 2, 100 Salamanca Plaza</v>
          </cell>
        </row>
        <row r="8">
          <cell r="B8" t="str">
            <v>Marketing</v>
          </cell>
          <cell r="C8" t="str">
            <v>Tom Hopkins</v>
          </cell>
          <cell r="D8" t="str">
            <v>James Strong</v>
          </cell>
          <cell r="E8" t="str">
            <v>Melissa Everett</v>
          </cell>
          <cell r="F8" t="str">
            <v>Yasur Freeman</v>
          </cell>
          <cell r="G8" t="str">
            <v>Melanie Hemmant</v>
          </cell>
          <cell r="H8" t="str">
            <v>Sheree Green</v>
          </cell>
          <cell r="I8" t="str">
            <v>Stephen Thompson</v>
          </cell>
          <cell r="K8" t="str">
            <v>Melbourne</v>
          </cell>
          <cell r="L8" t="str">
            <v>Level 20, Rialto Towers, Collins Street</v>
          </cell>
        </row>
        <row r="9">
          <cell r="B9" t="str">
            <v>Sales</v>
          </cell>
          <cell r="C9" t="str">
            <v>David Wenslow</v>
          </cell>
          <cell r="D9" t="str">
            <v>John West</v>
          </cell>
          <cell r="E9" t="str">
            <v>Sue Williams</v>
          </cell>
          <cell r="F9" t="str">
            <v>Angela Winston</v>
          </cell>
          <cell r="G9" t="str">
            <v>Trevor Ettinghauser</v>
          </cell>
          <cell r="H9" t="str">
            <v>Barry Gibson</v>
          </cell>
          <cell r="I9" t="str">
            <v>Desley Jacobs</v>
          </cell>
          <cell r="K9" t="str">
            <v>Perth</v>
          </cell>
          <cell r="L9" t="str">
            <v>Level 1, Swann Street</v>
          </cell>
        </row>
        <row r="10">
          <cell r="B10" t="str">
            <v>Training</v>
          </cell>
          <cell r="C10" t="str">
            <v>Marisa Berenson</v>
          </cell>
          <cell r="D10" t="str">
            <v>Cathy Freeward</v>
          </cell>
          <cell r="E10" t="str">
            <v>Stephanie White</v>
          </cell>
          <cell r="F10" t="str">
            <v>Thomas Eddington</v>
          </cell>
          <cell r="G10" t="str">
            <v>David Forsythe</v>
          </cell>
          <cell r="H10" t="str">
            <v>Justin Timkins</v>
          </cell>
          <cell r="I10" t="str">
            <v>John Kelly</v>
          </cell>
          <cell r="K10" t="str">
            <v>Sydney</v>
          </cell>
          <cell r="L10" t="str">
            <v>Level 20, 50 Pitt Street</v>
          </cell>
        </row>
      </sheetData>
      <sheetData sheetId="8">
        <row r="3">
          <cell r="E3" t="str">
            <v>Stephanie White</v>
          </cell>
          <cell r="G3" t="str">
            <v>Stephanie</v>
          </cell>
          <cell r="H3" t="str">
            <v>White</v>
          </cell>
        </row>
        <row r="4">
          <cell r="E4">
            <v>23906</v>
          </cell>
        </row>
      </sheetData>
      <sheetData sheetId="9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LOOKUP"/>
      <sheetName val="HLOOKUP"/>
      <sheetName val="OFFSET"/>
      <sheetName val="SUMPRODUCT"/>
      <sheetName val="SUMPRODUCT 1"/>
      <sheetName val="SUMPRODUCT 2"/>
      <sheetName val="CHOOSE"/>
      <sheetName val="INDEX"/>
    </sheetNames>
    <sheetDataSet>
      <sheetData sheetId="0">
        <row r="2">
          <cell r="C2" t="str">
            <v>Account Name</v>
          </cell>
        </row>
        <row r="3">
          <cell r="C3" t="str">
            <v>3M</v>
          </cell>
        </row>
        <row r="9">
          <cell r="C9" t="str">
            <v>Account Name</v>
          </cell>
        </row>
        <row r="10">
          <cell r="C10" t="str">
            <v>3M</v>
          </cell>
        </row>
        <row r="11">
          <cell r="C11" t="str">
            <v>Aetna</v>
          </cell>
        </row>
        <row r="12">
          <cell r="C12" t="str">
            <v>Air Products &amp; Chem.</v>
          </cell>
        </row>
        <row r="13">
          <cell r="C13" t="str">
            <v>Alcoa</v>
          </cell>
        </row>
        <row r="14">
          <cell r="C14" t="str">
            <v>Allstate</v>
          </cell>
        </row>
        <row r="15">
          <cell r="C15" t="str">
            <v>Alltel</v>
          </cell>
        </row>
        <row r="16">
          <cell r="C16" t="str">
            <v>Altria Group</v>
          </cell>
        </row>
        <row r="17">
          <cell r="C17" t="str">
            <v>Amazon.com</v>
          </cell>
        </row>
        <row r="18">
          <cell r="C18" t="str">
            <v>American Express</v>
          </cell>
        </row>
        <row r="19">
          <cell r="C19" t="str">
            <v>American Intl. Group</v>
          </cell>
        </row>
        <row r="20">
          <cell r="C20" t="str">
            <v>American Standard</v>
          </cell>
        </row>
        <row r="21">
          <cell r="C21" t="str">
            <v>Ameriprise Financial</v>
          </cell>
        </row>
        <row r="22">
          <cell r="C22" t="str">
            <v>AmerisourceBergen</v>
          </cell>
        </row>
        <row r="23">
          <cell r="C23" t="str">
            <v>Anadarko Petroleum</v>
          </cell>
        </row>
        <row r="24">
          <cell r="C24" t="str">
            <v>Aon</v>
          </cell>
        </row>
        <row r="25">
          <cell r="C25" t="str">
            <v>Apache</v>
          </cell>
        </row>
        <row r="26">
          <cell r="C26" t="str">
            <v>Applied Materials</v>
          </cell>
        </row>
        <row r="27">
          <cell r="C27" t="str">
            <v>Aramark</v>
          </cell>
        </row>
        <row r="28">
          <cell r="C28" t="str">
            <v>Archer Daniels Midland</v>
          </cell>
        </row>
        <row r="29">
          <cell r="C29" t="str">
            <v>ArvinMeritor</v>
          </cell>
        </row>
        <row r="30">
          <cell r="C30" t="str">
            <v>Ashland</v>
          </cell>
        </row>
        <row r="31">
          <cell r="C31" t="str">
            <v>Assurant</v>
          </cell>
        </row>
        <row r="32">
          <cell r="C32" t="str">
            <v>AT&amp;T</v>
          </cell>
        </row>
        <row r="33">
          <cell r="C33" t="str">
            <v>Automatic Data Proc.</v>
          </cell>
        </row>
        <row r="34">
          <cell r="C34" t="str">
            <v>Avon Products</v>
          </cell>
        </row>
        <row r="35">
          <cell r="C35" t="str">
            <v>Baker Hughes</v>
          </cell>
        </row>
        <row r="36">
          <cell r="C36" t="str">
            <v>Bank of America Corp.</v>
          </cell>
        </row>
        <row r="37">
          <cell r="C37" t="str">
            <v>Bank of New York Co.</v>
          </cell>
        </row>
        <row r="38">
          <cell r="C38" t="str">
            <v>Baxter International</v>
          </cell>
        </row>
        <row r="39">
          <cell r="C39" t="str">
            <v>BB&amp;T Corp.</v>
          </cell>
        </row>
        <row r="40">
          <cell r="C40" t="str">
            <v>Berkshire Hathaway</v>
          </cell>
        </row>
        <row r="41">
          <cell r="C41" t="str">
            <v>Best Buy</v>
          </cell>
        </row>
        <row r="42">
          <cell r="C42" t="str">
            <v>BJ's Wholesale Club</v>
          </cell>
        </row>
        <row r="43">
          <cell r="C43" t="str">
            <v>Boeing</v>
          </cell>
        </row>
        <row r="44">
          <cell r="C44" t="str">
            <v>Cardinal Health</v>
          </cell>
        </row>
        <row r="45">
          <cell r="C45" t="str">
            <v>Caremark Rx</v>
          </cell>
        </row>
        <row r="46">
          <cell r="C46" t="str">
            <v>Caterpillar</v>
          </cell>
        </row>
        <row r="47">
          <cell r="C47" t="str">
            <v>CenterPoint Energy</v>
          </cell>
        </row>
        <row r="48">
          <cell r="C48" t="str">
            <v>Chevron</v>
          </cell>
        </row>
        <row r="49">
          <cell r="C49" t="str">
            <v>Circuit City Stores</v>
          </cell>
        </row>
        <row r="50">
          <cell r="C50" t="str">
            <v>Cisco Systems</v>
          </cell>
        </row>
        <row r="51">
          <cell r="C51" t="str">
            <v>Citigroup</v>
          </cell>
        </row>
        <row r="52">
          <cell r="C52" t="str">
            <v>Coca-Cola</v>
          </cell>
        </row>
        <row r="53">
          <cell r="C53" t="str">
            <v>Comcast</v>
          </cell>
        </row>
        <row r="54">
          <cell r="C54" t="str">
            <v>ConocoPhillips</v>
          </cell>
        </row>
        <row r="55">
          <cell r="C55" t="str">
            <v>Consolidated Edison</v>
          </cell>
        </row>
        <row r="56">
          <cell r="C56" t="str">
            <v>Costco Wholesale</v>
          </cell>
        </row>
        <row r="57">
          <cell r="C57" t="str">
            <v>Countrywide Financial</v>
          </cell>
        </row>
        <row r="58">
          <cell r="C58" t="str">
            <v>CSX</v>
          </cell>
        </row>
        <row r="59">
          <cell r="C59" t="str">
            <v>Cummins</v>
          </cell>
        </row>
        <row r="60">
          <cell r="C60" t="str">
            <v>CVS/Caremark</v>
          </cell>
        </row>
        <row r="61">
          <cell r="C61" t="str">
            <v>Dana</v>
          </cell>
        </row>
        <row r="62">
          <cell r="C62" t="str">
            <v>Danaher</v>
          </cell>
        </row>
        <row r="63">
          <cell r="C63" t="str">
            <v>Dean Foods</v>
          </cell>
        </row>
        <row r="64">
          <cell r="C64" t="str">
            <v>Deere</v>
          </cell>
        </row>
        <row r="65">
          <cell r="C65" t="str">
            <v>Dell</v>
          </cell>
        </row>
        <row r="66">
          <cell r="C66" t="str">
            <v>Delphi</v>
          </cell>
        </row>
        <row r="67">
          <cell r="C67" t="str">
            <v>Devon Energy</v>
          </cell>
        </row>
        <row r="68">
          <cell r="C68" t="str">
            <v>Dollar General</v>
          </cell>
        </row>
        <row r="69">
          <cell r="C69" t="str">
            <v>Dow Chemical</v>
          </cell>
        </row>
        <row r="70">
          <cell r="C70" t="str">
            <v>DTE Energy</v>
          </cell>
        </row>
        <row r="71">
          <cell r="C71" t="str">
            <v>DuPont</v>
          </cell>
        </row>
        <row r="72">
          <cell r="C72" t="str">
            <v>Echostar Communications</v>
          </cell>
        </row>
        <row r="73">
          <cell r="C73" t="str">
            <v>EMC</v>
          </cell>
        </row>
        <row r="74">
          <cell r="C74" t="str">
            <v>Entergy</v>
          </cell>
        </row>
        <row r="75">
          <cell r="C75" t="str">
            <v>Exxon Mobil</v>
          </cell>
        </row>
        <row r="76">
          <cell r="C76" t="str">
            <v>Federated Dept. Stores</v>
          </cell>
        </row>
        <row r="77">
          <cell r="C77" t="str">
            <v>FedEx</v>
          </cell>
        </row>
        <row r="78">
          <cell r="C78" t="str">
            <v>Fidelity National Financial</v>
          </cell>
        </row>
        <row r="79">
          <cell r="C79" t="str">
            <v>Fifth Third Bancorp</v>
          </cell>
        </row>
        <row r="80">
          <cell r="C80" t="str">
            <v>First American Corp.</v>
          </cell>
        </row>
        <row r="81">
          <cell r="C81" t="str">
            <v>FirstEnergy</v>
          </cell>
        </row>
        <row r="82">
          <cell r="C82" t="str">
            <v>Ford Motor</v>
          </cell>
        </row>
        <row r="83">
          <cell r="C83" t="str">
            <v>Fortune Brands</v>
          </cell>
        </row>
        <row r="84">
          <cell r="C84" t="str">
            <v>Freddie Mac</v>
          </cell>
        </row>
        <row r="85">
          <cell r="C85" t="str">
            <v>General Dynamics</v>
          </cell>
        </row>
        <row r="86">
          <cell r="C86" t="str">
            <v>General Electric</v>
          </cell>
        </row>
        <row r="87">
          <cell r="C87" t="str">
            <v>General Mills</v>
          </cell>
        </row>
        <row r="88">
          <cell r="C88" t="str">
            <v>General Motors</v>
          </cell>
        </row>
        <row r="89">
          <cell r="C89" t="str">
            <v>Genuine Parts</v>
          </cell>
        </row>
        <row r="90">
          <cell r="C90" t="str">
            <v>Genworth Financial</v>
          </cell>
        </row>
        <row r="91">
          <cell r="C91" t="str">
            <v>Goldman Sachs Group</v>
          </cell>
        </row>
        <row r="92">
          <cell r="C92" t="str">
            <v>Google</v>
          </cell>
        </row>
        <row r="93">
          <cell r="C93" t="str">
            <v>Guardian Life of America</v>
          </cell>
        </row>
        <row r="94">
          <cell r="C94" t="str">
            <v>H.J. Heinz</v>
          </cell>
        </row>
        <row r="95">
          <cell r="C95" t="str">
            <v>Halliburton</v>
          </cell>
        </row>
        <row r="96">
          <cell r="C96" t="str">
            <v>Harrah's Entertainment</v>
          </cell>
        </row>
        <row r="97">
          <cell r="C97" t="str">
            <v>Hartford Financial Services</v>
          </cell>
        </row>
        <row r="98">
          <cell r="C98" t="str">
            <v>HCA</v>
          </cell>
        </row>
        <row r="99">
          <cell r="C99" t="str">
            <v>Hess</v>
          </cell>
        </row>
        <row r="100">
          <cell r="C100" t="str">
            <v>Hewlett-Packard</v>
          </cell>
        </row>
        <row r="101">
          <cell r="C101" t="str">
            <v>Hilton Hotels</v>
          </cell>
        </row>
        <row r="102">
          <cell r="C102" t="str">
            <v>Home Depot</v>
          </cell>
        </row>
        <row r="103">
          <cell r="C103" t="str">
            <v>Honeywell Intl.</v>
          </cell>
        </row>
        <row r="104">
          <cell r="C104" t="str">
            <v>Ingram Micro</v>
          </cell>
        </row>
        <row r="105">
          <cell r="C105" t="str">
            <v>Intel</v>
          </cell>
        </row>
        <row r="106">
          <cell r="C106" t="str">
            <v>International Paper</v>
          </cell>
        </row>
        <row r="107">
          <cell r="C107" t="str">
            <v>Intl. Business Machines</v>
          </cell>
        </row>
        <row r="108">
          <cell r="C108" t="str">
            <v>ITT</v>
          </cell>
        </row>
        <row r="109">
          <cell r="C109" t="str">
            <v>J.P. Morgan Chase &amp; Co.</v>
          </cell>
        </row>
        <row r="110">
          <cell r="C110" t="str">
            <v>Johnson &amp; Johnson</v>
          </cell>
        </row>
        <row r="111">
          <cell r="C111" t="str">
            <v>Johnson Controls</v>
          </cell>
        </row>
        <row r="112">
          <cell r="C112" t="str">
            <v>KB Home</v>
          </cell>
        </row>
        <row r="113">
          <cell r="C113" t="str">
            <v>Kellogg</v>
          </cell>
        </row>
        <row r="114">
          <cell r="C114" t="str">
            <v>Kinder Morgan</v>
          </cell>
        </row>
        <row r="115">
          <cell r="C115" t="str">
            <v>Kroger</v>
          </cell>
        </row>
        <row r="116">
          <cell r="C116" t="str">
            <v>Lehman Brothers Holdings</v>
          </cell>
        </row>
        <row r="117">
          <cell r="C117" t="str">
            <v>Liberty Media</v>
          </cell>
        </row>
        <row r="118">
          <cell r="C118" t="str">
            <v>Liberty Mutual Ins. Group</v>
          </cell>
        </row>
        <row r="119">
          <cell r="C119" t="str">
            <v>Limited Brands</v>
          </cell>
        </row>
        <row r="120">
          <cell r="C120" t="str">
            <v>Lincoln National</v>
          </cell>
        </row>
        <row r="121">
          <cell r="C121" t="str">
            <v>Lockheed Martin</v>
          </cell>
        </row>
        <row r="122">
          <cell r="C122" t="str">
            <v>Lowe's</v>
          </cell>
        </row>
        <row r="123">
          <cell r="C123" t="str">
            <v>Lucent Technologies</v>
          </cell>
        </row>
        <row r="124">
          <cell r="C124" t="str">
            <v>Marathon Oil</v>
          </cell>
        </row>
        <row r="125">
          <cell r="C125" t="str">
            <v>Marriott International</v>
          </cell>
        </row>
        <row r="126">
          <cell r="C126" t="str">
            <v>Marsh &amp; McLennan</v>
          </cell>
        </row>
        <row r="127">
          <cell r="C127" t="str">
            <v>Massachusetts Mutual Life Insurance</v>
          </cell>
        </row>
        <row r="128">
          <cell r="C128" t="str">
            <v>McKesson</v>
          </cell>
        </row>
        <row r="129">
          <cell r="C129" t="str">
            <v>Medco Health Solutions</v>
          </cell>
        </row>
        <row r="130">
          <cell r="C130" t="str">
            <v>Medtronic</v>
          </cell>
        </row>
        <row r="131">
          <cell r="C131" t="str">
            <v>Merck</v>
          </cell>
        </row>
        <row r="132">
          <cell r="C132" t="str">
            <v>Merrill Lynch</v>
          </cell>
        </row>
        <row r="133">
          <cell r="C133" t="str">
            <v>MetLife</v>
          </cell>
        </row>
        <row r="134">
          <cell r="C134" t="str">
            <v>Microsoft</v>
          </cell>
        </row>
        <row r="135">
          <cell r="C135" t="str">
            <v>Morgan Stanley</v>
          </cell>
        </row>
        <row r="136">
          <cell r="C136" t="str">
            <v>Motorola</v>
          </cell>
        </row>
        <row r="137">
          <cell r="C137" t="str">
            <v>New York Life Insurance</v>
          </cell>
        </row>
        <row r="138">
          <cell r="C138" t="str">
            <v>News Corp.</v>
          </cell>
        </row>
        <row r="139">
          <cell r="C139" t="str">
            <v>Nordstrom</v>
          </cell>
        </row>
        <row r="140">
          <cell r="C140" t="str">
            <v>Norfolk Southern</v>
          </cell>
        </row>
        <row r="141">
          <cell r="C141" t="str">
            <v>Northrop Grumman</v>
          </cell>
        </row>
        <row r="142">
          <cell r="C142" t="str">
            <v>OfficeMax</v>
          </cell>
        </row>
        <row r="143">
          <cell r="C143" t="str">
            <v>Omnicom Group</v>
          </cell>
        </row>
        <row r="144">
          <cell r="C144" t="str">
            <v>ONEOK</v>
          </cell>
        </row>
        <row r="145">
          <cell r="C145" t="str">
            <v>Parker Hannifin</v>
          </cell>
        </row>
        <row r="146">
          <cell r="C146" t="str">
            <v>Pepco Holdings</v>
          </cell>
        </row>
        <row r="147">
          <cell r="C147" t="str">
            <v>PepsiCo</v>
          </cell>
        </row>
        <row r="148">
          <cell r="C148" t="str">
            <v>Pfizer</v>
          </cell>
        </row>
        <row r="149">
          <cell r="C149" t="str">
            <v>Phelps Dodge</v>
          </cell>
        </row>
        <row r="150">
          <cell r="C150" t="str">
            <v>PNC Financial Services Group</v>
          </cell>
        </row>
        <row r="151">
          <cell r="C151" t="str">
            <v>PPG Industries</v>
          </cell>
        </row>
        <row r="152">
          <cell r="C152" t="str">
            <v>Praxair</v>
          </cell>
        </row>
        <row r="153">
          <cell r="C153" t="str">
            <v>Principal Financial</v>
          </cell>
        </row>
        <row r="154">
          <cell r="C154" t="str">
            <v>Procter &amp; Gamble</v>
          </cell>
        </row>
        <row r="155">
          <cell r="C155" t="str">
            <v>Progress Energy</v>
          </cell>
        </row>
        <row r="156">
          <cell r="C156" t="str">
            <v>Prudential Financial</v>
          </cell>
        </row>
        <row r="157">
          <cell r="C157" t="str">
            <v>R.R. Donnelley &amp; Sons</v>
          </cell>
        </row>
        <row r="158">
          <cell r="C158" t="str">
            <v>Raytheon</v>
          </cell>
        </row>
        <row r="159">
          <cell r="C159" t="str">
            <v>Reliant Energy</v>
          </cell>
        </row>
        <row r="160">
          <cell r="C160" t="str">
            <v>Reynolds American</v>
          </cell>
        </row>
        <row r="161">
          <cell r="C161" t="str">
            <v>Rohm &amp; Haas</v>
          </cell>
        </row>
        <row r="162">
          <cell r="C162" t="str">
            <v>S&amp;C Holdco 3</v>
          </cell>
        </row>
        <row r="163">
          <cell r="C163" t="str">
            <v>Safeway</v>
          </cell>
        </row>
        <row r="164">
          <cell r="C164" t="str">
            <v>SAIC</v>
          </cell>
        </row>
        <row r="165">
          <cell r="C165" t="str">
            <v>Sanmina-SCI</v>
          </cell>
        </row>
        <row r="166">
          <cell r="C166" t="str">
            <v>Schering-Plough</v>
          </cell>
        </row>
        <row r="167">
          <cell r="C167" t="str">
            <v>Sears Holdings</v>
          </cell>
        </row>
        <row r="168">
          <cell r="C168" t="str">
            <v>Sempra Energy</v>
          </cell>
        </row>
        <row r="169">
          <cell r="C169" t="str">
            <v>SLM</v>
          </cell>
        </row>
        <row r="170">
          <cell r="C170" t="str">
            <v>Smithfield Foods</v>
          </cell>
        </row>
        <row r="171">
          <cell r="C171" t="str">
            <v>Solectron</v>
          </cell>
        </row>
        <row r="172">
          <cell r="C172" t="str">
            <v>Sonic Automotive</v>
          </cell>
        </row>
        <row r="173">
          <cell r="C173" t="str">
            <v>Southwest Airlines</v>
          </cell>
        </row>
        <row r="174">
          <cell r="C174" t="str">
            <v>Sprint Nextel</v>
          </cell>
        </row>
        <row r="175">
          <cell r="C175" t="str">
            <v>State Farm Insurance Cos</v>
          </cell>
        </row>
        <row r="176">
          <cell r="C176" t="str">
            <v>State St. Corp.</v>
          </cell>
        </row>
        <row r="177">
          <cell r="C177" t="str">
            <v>Sunoco</v>
          </cell>
        </row>
        <row r="178">
          <cell r="C178" t="str">
            <v>Sysco</v>
          </cell>
        </row>
        <row r="179">
          <cell r="C179" t="str">
            <v>Target</v>
          </cell>
        </row>
        <row r="180">
          <cell r="C180" t="str">
            <v>Tenet Healthcare</v>
          </cell>
        </row>
        <row r="181">
          <cell r="C181" t="str">
            <v>TEPPCO Partners</v>
          </cell>
        </row>
        <row r="182">
          <cell r="C182" t="str">
            <v>TIAA-CREF</v>
          </cell>
        </row>
        <row r="183">
          <cell r="C183" t="str">
            <v>Time Warner</v>
          </cell>
        </row>
        <row r="184">
          <cell r="C184" t="str">
            <v>Toys "R" Us</v>
          </cell>
        </row>
        <row r="185">
          <cell r="C185" t="str">
            <v>Travelers Cos.</v>
          </cell>
        </row>
        <row r="186">
          <cell r="C186" t="str">
            <v>TXU</v>
          </cell>
        </row>
        <row r="187">
          <cell r="C187" t="str">
            <v>Tyson Foods</v>
          </cell>
        </row>
        <row r="188">
          <cell r="C188" t="str">
            <v>United Auto Group</v>
          </cell>
        </row>
        <row r="189">
          <cell r="C189" t="str">
            <v>United Parcel Service</v>
          </cell>
        </row>
        <row r="190">
          <cell r="C190" t="str">
            <v>United Technologies</v>
          </cell>
        </row>
        <row r="191">
          <cell r="C191" t="str">
            <v>UnitedHealth Group</v>
          </cell>
        </row>
        <row r="192">
          <cell r="C192" t="str">
            <v>Unum Group</v>
          </cell>
        </row>
        <row r="193">
          <cell r="C193" t="str">
            <v>US Airways Group</v>
          </cell>
        </row>
        <row r="194">
          <cell r="C194" t="str">
            <v>Valero Energy</v>
          </cell>
        </row>
        <row r="195">
          <cell r="C195" t="str">
            <v>Verizon Communications</v>
          </cell>
        </row>
        <row r="196">
          <cell r="C196" t="str">
            <v>Viacom</v>
          </cell>
        </row>
        <row r="197">
          <cell r="C197" t="str">
            <v>Visteon</v>
          </cell>
        </row>
        <row r="198">
          <cell r="C198" t="str">
            <v>Wachovia Corp.</v>
          </cell>
        </row>
        <row r="199">
          <cell r="C199" t="str">
            <v>Walgreen</v>
          </cell>
        </row>
        <row r="200">
          <cell r="C200" t="str">
            <v>Wal-Mart Stores</v>
          </cell>
        </row>
        <row r="201">
          <cell r="C201" t="str">
            <v>Walt Disney</v>
          </cell>
        </row>
        <row r="202">
          <cell r="C202" t="str">
            <v>Washington Mutual</v>
          </cell>
        </row>
        <row r="203">
          <cell r="C203" t="str">
            <v>Wellpoint</v>
          </cell>
        </row>
        <row r="204">
          <cell r="C204" t="str">
            <v>Wells Fargo</v>
          </cell>
        </row>
        <row r="205">
          <cell r="C205" t="str">
            <v>Williams</v>
          </cell>
        </row>
        <row r="206">
          <cell r="C206" t="str">
            <v>World Fuel Services</v>
          </cell>
        </row>
        <row r="207">
          <cell r="C207" t="str">
            <v>Xcel Energy</v>
          </cell>
        </row>
        <row r="208">
          <cell r="C208" t="str">
            <v>YRC Worldwide</v>
          </cell>
        </row>
        <row r="209">
          <cell r="C209" t="str">
            <v>Yum Brands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>
        <row r="12">
          <cell r="G12" t="str">
            <v>Adelaide</v>
          </cell>
        </row>
        <row r="13">
          <cell r="G13" t="str">
            <v>Brisbane</v>
          </cell>
        </row>
        <row r="14">
          <cell r="G14" t="str">
            <v>Darwin</v>
          </cell>
        </row>
        <row r="15">
          <cell r="G15" t="str">
            <v>Hobart</v>
          </cell>
        </row>
        <row r="16">
          <cell r="G16" t="str">
            <v>Melbourne</v>
          </cell>
        </row>
        <row r="17">
          <cell r="G17" t="str">
            <v>Perth</v>
          </cell>
        </row>
        <row r="18">
          <cell r="G18" t="str">
            <v>Sydney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 VLOOKUP"/>
      <sheetName val=" VLOOKUP Activity"/>
      <sheetName val="MATCH"/>
      <sheetName val="INDEX"/>
      <sheetName val="INDEX Activity"/>
      <sheetName val="CHOOSE"/>
      <sheetName val="INTERACTIVE DEMO"/>
      <sheetName val="INTERACTIVE EXERCISE"/>
    </sheetNames>
    <sheetDataSet>
      <sheetData sheetId="0"/>
      <sheetData sheetId="1">
        <row r="13">
          <cell r="E13">
            <v>41334</v>
          </cell>
        </row>
      </sheetData>
      <sheetData sheetId="2"/>
      <sheetData sheetId="3"/>
      <sheetData sheetId="4"/>
      <sheetData sheetId="5"/>
      <sheetData sheetId="6">
        <row r="14">
          <cell r="U14" t="str">
            <v>Staff Turnover</v>
          </cell>
          <cell r="V14" t="b">
            <v>1</v>
          </cell>
          <cell r="W14" t="b">
            <v>0</v>
          </cell>
        </row>
        <row r="15">
          <cell r="E15">
            <v>60</v>
          </cell>
          <cell r="F15">
            <v>210</v>
          </cell>
          <cell r="G15">
            <v>6.6</v>
          </cell>
          <cell r="H15">
            <v>13</v>
          </cell>
          <cell r="I15">
            <v>35</v>
          </cell>
          <cell r="J15">
            <v>82</v>
          </cell>
          <cell r="K15">
            <v>80</v>
          </cell>
          <cell r="L15">
            <v>85</v>
          </cell>
          <cell r="M15">
            <v>3</v>
          </cell>
          <cell r="N15">
            <v>1</v>
          </cell>
          <cell r="Y15" t="str">
            <v>Cash Ratio</v>
          </cell>
        </row>
        <row r="16">
          <cell r="E16">
            <v>75</v>
          </cell>
          <cell r="F16">
            <v>250</v>
          </cell>
          <cell r="G16">
            <v>8</v>
          </cell>
          <cell r="H16">
            <v>20</v>
          </cell>
          <cell r="I16">
            <v>50</v>
          </cell>
          <cell r="J16">
            <v>95</v>
          </cell>
          <cell r="K16">
            <v>95</v>
          </cell>
          <cell r="L16">
            <v>95</v>
          </cell>
          <cell r="M16">
            <v>5</v>
          </cell>
          <cell r="N16">
            <v>3</v>
          </cell>
          <cell r="Y16" t="str">
            <v>Current Ratio</v>
          </cell>
        </row>
        <row r="17">
          <cell r="E17">
            <v>70.8</v>
          </cell>
          <cell r="F17">
            <v>210</v>
          </cell>
          <cell r="G17">
            <v>6.5</v>
          </cell>
          <cell r="H17">
            <v>16.399999999999999</v>
          </cell>
          <cell r="I17">
            <v>50.9</v>
          </cell>
          <cell r="J17">
            <v>83.3</v>
          </cell>
          <cell r="K17">
            <v>84.6</v>
          </cell>
          <cell r="L17">
            <v>90.2</v>
          </cell>
          <cell r="M17">
            <v>4.3</v>
          </cell>
          <cell r="N17">
            <v>2</v>
          </cell>
          <cell r="Y17" t="str">
            <v>Profit/ TO Ratio</v>
          </cell>
        </row>
        <row r="18">
          <cell r="E18">
            <v>73.5</v>
          </cell>
          <cell r="F18">
            <v>250.3</v>
          </cell>
          <cell r="G18">
            <v>6.7</v>
          </cell>
          <cell r="H18">
            <v>13.1</v>
          </cell>
          <cell r="I18">
            <v>40.700000000000003</v>
          </cell>
          <cell r="J18">
            <v>82.1</v>
          </cell>
          <cell r="K18">
            <v>91.9</v>
          </cell>
          <cell r="L18">
            <v>87.8</v>
          </cell>
          <cell r="M18">
            <v>4.7</v>
          </cell>
          <cell r="N18">
            <v>3</v>
          </cell>
          <cell r="Y18" t="str">
            <v>Receivables</v>
          </cell>
        </row>
        <row r="19">
          <cell r="E19">
            <v>73.400000000000006</v>
          </cell>
          <cell r="F19">
            <v>209</v>
          </cell>
          <cell r="G19">
            <v>7</v>
          </cell>
          <cell r="H19">
            <v>15.5</v>
          </cell>
          <cell r="I19">
            <v>46.2</v>
          </cell>
          <cell r="J19">
            <v>81.900000000000006</v>
          </cell>
          <cell r="K19">
            <v>85.1</v>
          </cell>
          <cell r="L19">
            <v>88.9</v>
          </cell>
          <cell r="M19">
            <v>4.7</v>
          </cell>
          <cell r="N19">
            <v>1</v>
          </cell>
          <cell r="Y19" t="str">
            <v>Debt Quota</v>
          </cell>
        </row>
        <row r="20">
          <cell r="E20">
            <v>73.2</v>
          </cell>
          <cell r="F20">
            <v>200.3</v>
          </cell>
          <cell r="G20">
            <v>6.8</v>
          </cell>
          <cell r="H20">
            <v>16</v>
          </cell>
          <cell r="I20">
            <v>51.8</v>
          </cell>
          <cell r="J20">
            <v>81.5</v>
          </cell>
          <cell r="K20">
            <v>90</v>
          </cell>
          <cell r="L20">
            <v>87.7</v>
          </cell>
          <cell r="M20">
            <v>3.8</v>
          </cell>
          <cell r="N20">
            <v>2</v>
          </cell>
          <cell r="Y20" t="str">
            <v>Production Volume</v>
          </cell>
        </row>
        <row r="21">
          <cell r="E21">
            <v>68.7</v>
          </cell>
          <cell r="F21">
            <v>225.1</v>
          </cell>
          <cell r="G21">
            <v>7.1</v>
          </cell>
          <cell r="H21">
            <v>13.7</v>
          </cell>
          <cell r="I21">
            <v>51.5</v>
          </cell>
          <cell r="J21">
            <v>87.4</v>
          </cell>
          <cell r="K21">
            <v>91.1</v>
          </cell>
          <cell r="L21">
            <v>89.2</v>
          </cell>
          <cell r="M21">
            <v>4.0999999999999996</v>
          </cell>
          <cell r="N21">
            <v>3</v>
          </cell>
          <cell r="Y21" t="str">
            <v>Quantity Stored</v>
          </cell>
        </row>
        <row r="22">
          <cell r="E22">
            <v>71.599999999999994</v>
          </cell>
          <cell r="F22">
            <v>206.3</v>
          </cell>
          <cell r="G22">
            <v>6.6</v>
          </cell>
          <cell r="H22">
            <v>14.4</v>
          </cell>
          <cell r="I22">
            <v>49.2</v>
          </cell>
          <cell r="J22">
            <v>87.6</v>
          </cell>
          <cell r="K22">
            <v>84.1</v>
          </cell>
          <cell r="L22">
            <v>88.5</v>
          </cell>
          <cell r="M22">
            <v>4.4000000000000004</v>
          </cell>
          <cell r="N22">
            <v>1</v>
          </cell>
          <cell r="Y22" t="str">
            <v>Labour</v>
          </cell>
        </row>
        <row r="23">
          <cell r="E23">
            <v>66.7</v>
          </cell>
          <cell r="F23">
            <v>256.5</v>
          </cell>
          <cell r="G23">
            <v>6.9</v>
          </cell>
          <cell r="H23">
            <v>14.1</v>
          </cell>
          <cell r="I23">
            <v>46.9</v>
          </cell>
          <cell r="J23">
            <v>90.2</v>
          </cell>
          <cell r="K23">
            <v>90</v>
          </cell>
          <cell r="L23">
            <v>87.7</v>
          </cell>
          <cell r="M23">
            <v>4.7</v>
          </cell>
          <cell r="N23">
            <v>2</v>
          </cell>
          <cell r="Y23" t="str">
            <v>Absentee</v>
          </cell>
        </row>
        <row r="24">
          <cell r="E24">
            <v>60.2</v>
          </cell>
          <cell r="F24">
            <v>254.8</v>
          </cell>
          <cell r="G24">
            <v>6.2</v>
          </cell>
          <cell r="H24">
            <v>16.100000000000001</v>
          </cell>
          <cell r="I24">
            <v>43.3</v>
          </cell>
          <cell r="J24">
            <v>82.6</v>
          </cell>
          <cell r="K24">
            <v>94.5</v>
          </cell>
          <cell r="L24">
            <v>87.1</v>
          </cell>
          <cell r="M24">
            <v>4.9000000000000004</v>
          </cell>
          <cell r="N24">
            <v>3</v>
          </cell>
          <cell r="Y24" t="str">
            <v>Staff Turnover</v>
          </cell>
        </row>
        <row r="25">
          <cell r="E25">
            <v>77</v>
          </cell>
          <cell r="F25">
            <v>239.6</v>
          </cell>
          <cell r="G25">
            <v>6.1</v>
          </cell>
          <cell r="H25">
            <v>16.100000000000001</v>
          </cell>
          <cell r="I25">
            <v>42.1</v>
          </cell>
          <cell r="J25">
            <v>89.5</v>
          </cell>
          <cell r="K25">
            <v>86.9</v>
          </cell>
          <cell r="L25">
            <v>84.3</v>
          </cell>
          <cell r="M25">
            <v>5.3000000000000007</v>
          </cell>
          <cell r="N25">
            <v>4</v>
          </cell>
        </row>
        <row r="26">
          <cell r="E26">
            <v>71</v>
          </cell>
          <cell r="F26">
            <v>215</v>
          </cell>
          <cell r="G26">
            <v>5.8</v>
          </cell>
          <cell r="H26">
            <v>18.8</v>
          </cell>
          <cell r="I26">
            <v>41.4</v>
          </cell>
          <cell r="J26">
            <v>79.3</v>
          </cell>
          <cell r="K26">
            <v>84.8</v>
          </cell>
          <cell r="L26">
            <v>85.2</v>
          </cell>
          <cell r="M26">
            <v>5.8</v>
          </cell>
          <cell r="N26">
            <v>1</v>
          </cell>
        </row>
      </sheetData>
      <sheetData sheetId="7"/>
    </sheetDataSet>
  </externalBook>
</externalLink>
</file>

<file path=xl/tables/table1.xml><?xml version="1.0" encoding="utf-8"?>
<table xmlns="http://schemas.openxmlformats.org/spreadsheetml/2006/main" id="3" name="Table1" displayName="Table1" ref="B9:G209" totalsRowShown="0" headerRowDxfId="0" headerRowBorderDxfId="7" tableBorderDxfId="8" headerRowCellStyle="Normal_Sheet2">
  <autoFilter ref="B9:G209"/>
  <tableColumns count="6">
    <tableColumn id="1" name="Location" dataDxfId="6" dataCellStyle="Normal_Sheet2"/>
    <tableColumn id="2" name="Acct Id" dataDxfId="5" dataCellStyle="Normal_Sheet2"/>
    <tableColumn id="3" name="Account Name" dataDxfId="4" dataCellStyle="Normal_Sheet2"/>
    <tableColumn id="4" name="YTD Rev" dataDxfId="3" dataCellStyle="Normal_Sheet2"/>
    <tableColumn id="5" name="YTD Rev Plan" dataDxfId="2" dataCellStyle="Normal_Sheet2"/>
    <tableColumn id="6" name="YTD Rev Last Year" dataDxfId="1" dataCellStyle="Normal_Sheet2"/>
  </tableColumns>
  <tableStyleInfo name="TableStyleMedium1" showFirstColumn="0" showLastColumn="0" showRowStripes="0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119"/>
  <sheetViews>
    <sheetView showGridLines="0" tabSelected="1" workbookViewId="0">
      <selection activeCell="F22" sqref="F22"/>
    </sheetView>
  </sheetViews>
  <sheetFormatPr defaultRowHeight="15"/>
  <cols>
    <col min="1" max="1" width="11.28515625" style="109" customWidth="1"/>
    <col min="2" max="2" width="6.42578125" style="109" customWidth="1"/>
    <col min="3" max="3" width="12" style="109" customWidth="1"/>
    <col min="4" max="4" width="18.140625" style="109" customWidth="1"/>
    <col min="5" max="5" width="17.140625" style="109" customWidth="1"/>
    <col min="6" max="8" width="11.28515625" style="109" customWidth="1"/>
    <col min="9" max="9" width="10.28515625" style="109" bestFit="1" customWidth="1"/>
    <col min="10" max="10" width="8.7109375" style="109" customWidth="1"/>
    <col min="11" max="11" width="8.42578125" style="109" customWidth="1"/>
    <col min="12" max="12" width="11.42578125" style="109" customWidth="1"/>
    <col min="13" max="13" width="10.7109375" style="109" customWidth="1"/>
    <col min="14" max="14" width="15.28515625" style="109" customWidth="1"/>
    <col min="15" max="15" width="17.7109375" style="109" customWidth="1"/>
    <col min="16" max="256" width="9.140625" style="109"/>
    <col min="257" max="257" width="6.7109375" style="109" customWidth="1"/>
    <col min="258" max="258" width="6.42578125" style="109" customWidth="1"/>
    <col min="259" max="259" width="12" style="109" customWidth="1"/>
    <col min="260" max="260" width="21.28515625" style="109" bestFit="1" customWidth="1"/>
    <col min="261" max="261" width="11.7109375" style="109" bestFit="1" customWidth="1"/>
    <col min="262" max="264" width="11.28515625" style="109" customWidth="1"/>
    <col min="265" max="265" width="5.7109375" style="109" bestFit="1" customWidth="1"/>
    <col min="266" max="266" width="4.85546875" style="109" bestFit="1" customWidth="1"/>
    <col min="267" max="267" width="7.7109375" style="109" bestFit="1" customWidth="1"/>
    <col min="268" max="268" width="15.140625" style="109" bestFit="1" customWidth="1"/>
    <col min="269" max="269" width="18.140625" style="109" bestFit="1" customWidth="1"/>
    <col min="270" max="270" width="8.28515625" style="109" bestFit="1" customWidth="1"/>
    <col min="271" max="271" width="17.7109375" style="109" customWidth="1"/>
    <col min="272" max="512" width="9.140625" style="109"/>
    <col min="513" max="513" width="6.7109375" style="109" customWidth="1"/>
    <col min="514" max="514" width="6.42578125" style="109" customWidth="1"/>
    <col min="515" max="515" width="12" style="109" customWidth="1"/>
    <col min="516" max="516" width="21.28515625" style="109" bestFit="1" customWidth="1"/>
    <col min="517" max="517" width="11.7109375" style="109" bestFit="1" customWidth="1"/>
    <col min="518" max="520" width="11.28515625" style="109" customWidth="1"/>
    <col min="521" max="521" width="5.7109375" style="109" bestFit="1" customWidth="1"/>
    <col min="522" max="522" width="4.85546875" style="109" bestFit="1" customWidth="1"/>
    <col min="523" max="523" width="7.7109375" style="109" bestFit="1" customWidth="1"/>
    <col min="524" max="524" width="15.140625" style="109" bestFit="1" customWidth="1"/>
    <col min="525" max="525" width="18.140625" style="109" bestFit="1" customWidth="1"/>
    <col min="526" max="526" width="8.28515625" style="109" bestFit="1" customWidth="1"/>
    <col min="527" max="527" width="17.7109375" style="109" customWidth="1"/>
    <col min="528" max="768" width="9.140625" style="109"/>
    <col min="769" max="769" width="6.7109375" style="109" customWidth="1"/>
    <col min="770" max="770" width="6.42578125" style="109" customWidth="1"/>
    <col min="771" max="771" width="12" style="109" customWidth="1"/>
    <col min="772" max="772" width="21.28515625" style="109" bestFit="1" customWidth="1"/>
    <col min="773" max="773" width="11.7109375" style="109" bestFit="1" customWidth="1"/>
    <col min="774" max="776" width="11.28515625" style="109" customWidth="1"/>
    <col min="777" max="777" width="5.7109375" style="109" bestFit="1" customWidth="1"/>
    <col min="778" max="778" width="4.85546875" style="109" bestFit="1" customWidth="1"/>
    <col min="779" max="779" width="7.7109375" style="109" bestFit="1" customWidth="1"/>
    <col min="780" max="780" width="15.140625" style="109" bestFit="1" customWidth="1"/>
    <col min="781" max="781" width="18.140625" style="109" bestFit="1" customWidth="1"/>
    <col min="782" max="782" width="8.28515625" style="109" bestFit="1" customWidth="1"/>
    <col min="783" max="783" width="17.7109375" style="109" customWidth="1"/>
    <col min="784" max="1024" width="9.140625" style="109"/>
    <col min="1025" max="1025" width="6.7109375" style="109" customWidth="1"/>
    <col min="1026" max="1026" width="6.42578125" style="109" customWidth="1"/>
    <col min="1027" max="1027" width="12" style="109" customWidth="1"/>
    <col min="1028" max="1028" width="21.28515625" style="109" bestFit="1" customWidth="1"/>
    <col min="1029" max="1029" width="11.7109375" style="109" bestFit="1" customWidth="1"/>
    <col min="1030" max="1032" width="11.28515625" style="109" customWidth="1"/>
    <col min="1033" max="1033" width="5.7109375" style="109" bestFit="1" customWidth="1"/>
    <col min="1034" max="1034" width="4.85546875" style="109" bestFit="1" customWidth="1"/>
    <col min="1035" max="1035" width="7.7109375" style="109" bestFit="1" customWidth="1"/>
    <col min="1036" max="1036" width="15.140625" style="109" bestFit="1" customWidth="1"/>
    <col min="1037" max="1037" width="18.140625" style="109" bestFit="1" customWidth="1"/>
    <col min="1038" max="1038" width="8.28515625" style="109" bestFit="1" customWidth="1"/>
    <col min="1039" max="1039" width="17.7109375" style="109" customWidth="1"/>
    <col min="1040" max="1280" width="9.140625" style="109"/>
    <col min="1281" max="1281" width="6.7109375" style="109" customWidth="1"/>
    <col min="1282" max="1282" width="6.42578125" style="109" customWidth="1"/>
    <col min="1283" max="1283" width="12" style="109" customWidth="1"/>
    <col min="1284" max="1284" width="21.28515625" style="109" bestFit="1" customWidth="1"/>
    <col min="1285" max="1285" width="11.7109375" style="109" bestFit="1" customWidth="1"/>
    <col min="1286" max="1288" width="11.28515625" style="109" customWidth="1"/>
    <col min="1289" max="1289" width="5.7109375" style="109" bestFit="1" customWidth="1"/>
    <col min="1290" max="1290" width="4.85546875" style="109" bestFit="1" customWidth="1"/>
    <col min="1291" max="1291" width="7.7109375" style="109" bestFit="1" customWidth="1"/>
    <col min="1292" max="1292" width="15.140625" style="109" bestFit="1" customWidth="1"/>
    <col min="1293" max="1293" width="18.140625" style="109" bestFit="1" customWidth="1"/>
    <col min="1294" max="1294" width="8.28515625" style="109" bestFit="1" customWidth="1"/>
    <col min="1295" max="1295" width="17.7109375" style="109" customWidth="1"/>
    <col min="1296" max="1536" width="9.140625" style="109"/>
    <col min="1537" max="1537" width="6.7109375" style="109" customWidth="1"/>
    <col min="1538" max="1538" width="6.42578125" style="109" customWidth="1"/>
    <col min="1539" max="1539" width="12" style="109" customWidth="1"/>
    <col min="1540" max="1540" width="21.28515625" style="109" bestFit="1" customWidth="1"/>
    <col min="1541" max="1541" width="11.7109375" style="109" bestFit="1" customWidth="1"/>
    <col min="1542" max="1544" width="11.28515625" style="109" customWidth="1"/>
    <col min="1545" max="1545" width="5.7109375" style="109" bestFit="1" customWidth="1"/>
    <col min="1546" max="1546" width="4.85546875" style="109" bestFit="1" customWidth="1"/>
    <col min="1547" max="1547" width="7.7109375" style="109" bestFit="1" customWidth="1"/>
    <col min="1548" max="1548" width="15.140625" style="109" bestFit="1" customWidth="1"/>
    <col min="1549" max="1549" width="18.140625" style="109" bestFit="1" customWidth="1"/>
    <col min="1550" max="1550" width="8.28515625" style="109" bestFit="1" customWidth="1"/>
    <col min="1551" max="1551" width="17.7109375" style="109" customWidth="1"/>
    <col min="1552" max="1792" width="9.140625" style="109"/>
    <col min="1793" max="1793" width="6.7109375" style="109" customWidth="1"/>
    <col min="1794" max="1794" width="6.42578125" style="109" customWidth="1"/>
    <col min="1795" max="1795" width="12" style="109" customWidth="1"/>
    <col min="1796" max="1796" width="21.28515625" style="109" bestFit="1" customWidth="1"/>
    <col min="1797" max="1797" width="11.7109375" style="109" bestFit="1" customWidth="1"/>
    <col min="1798" max="1800" width="11.28515625" style="109" customWidth="1"/>
    <col min="1801" max="1801" width="5.7109375" style="109" bestFit="1" customWidth="1"/>
    <col min="1802" max="1802" width="4.85546875" style="109" bestFit="1" customWidth="1"/>
    <col min="1803" max="1803" width="7.7109375" style="109" bestFit="1" customWidth="1"/>
    <col min="1804" max="1804" width="15.140625" style="109" bestFit="1" customWidth="1"/>
    <col min="1805" max="1805" width="18.140625" style="109" bestFit="1" customWidth="1"/>
    <col min="1806" max="1806" width="8.28515625" style="109" bestFit="1" customWidth="1"/>
    <col min="1807" max="1807" width="17.7109375" style="109" customWidth="1"/>
    <col min="1808" max="2048" width="9.140625" style="109"/>
    <col min="2049" max="2049" width="6.7109375" style="109" customWidth="1"/>
    <col min="2050" max="2050" width="6.42578125" style="109" customWidth="1"/>
    <col min="2051" max="2051" width="12" style="109" customWidth="1"/>
    <col min="2052" max="2052" width="21.28515625" style="109" bestFit="1" customWidth="1"/>
    <col min="2053" max="2053" width="11.7109375" style="109" bestFit="1" customWidth="1"/>
    <col min="2054" max="2056" width="11.28515625" style="109" customWidth="1"/>
    <col min="2057" max="2057" width="5.7109375" style="109" bestFit="1" customWidth="1"/>
    <col min="2058" max="2058" width="4.85546875" style="109" bestFit="1" customWidth="1"/>
    <col min="2059" max="2059" width="7.7109375" style="109" bestFit="1" customWidth="1"/>
    <col min="2060" max="2060" width="15.140625" style="109" bestFit="1" customWidth="1"/>
    <col min="2061" max="2061" width="18.140625" style="109" bestFit="1" customWidth="1"/>
    <col min="2062" max="2062" width="8.28515625" style="109" bestFit="1" customWidth="1"/>
    <col min="2063" max="2063" width="17.7109375" style="109" customWidth="1"/>
    <col min="2064" max="2304" width="9.140625" style="109"/>
    <col min="2305" max="2305" width="6.7109375" style="109" customWidth="1"/>
    <col min="2306" max="2306" width="6.42578125" style="109" customWidth="1"/>
    <col min="2307" max="2307" width="12" style="109" customWidth="1"/>
    <col min="2308" max="2308" width="21.28515625" style="109" bestFit="1" customWidth="1"/>
    <col min="2309" max="2309" width="11.7109375" style="109" bestFit="1" customWidth="1"/>
    <col min="2310" max="2312" width="11.28515625" style="109" customWidth="1"/>
    <col min="2313" max="2313" width="5.7109375" style="109" bestFit="1" customWidth="1"/>
    <col min="2314" max="2314" width="4.85546875" style="109" bestFit="1" customWidth="1"/>
    <col min="2315" max="2315" width="7.7109375" style="109" bestFit="1" customWidth="1"/>
    <col min="2316" max="2316" width="15.140625" style="109" bestFit="1" customWidth="1"/>
    <col min="2317" max="2317" width="18.140625" style="109" bestFit="1" customWidth="1"/>
    <col min="2318" max="2318" width="8.28515625" style="109" bestFit="1" customWidth="1"/>
    <col min="2319" max="2319" width="17.7109375" style="109" customWidth="1"/>
    <col min="2320" max="2560" width="9.140625" style="109"/>
    <col min="2561" max="2561" width="6.7109375" style="109" customWidth="1"/>
    <col min="2562" max="2562" width="6.42578125" style="109" customWidth="1"/>
    <col min="2563" max="2563" width="12" style="109" customWidth="1"/>
    <col min="2564" max="2564" width="21.28515625" style="109" bestFit="1" customWidth="1"/>
    <col min="2565" max="2565" width="11.7109375" style="109" bestFit="1" customWidth="1"/>
    <col min="2566" max="2568" width="11.28515625" style="109" customWidth="1"/>
    <col min="2569" max="2569" width="5.7109375" style="109" bestFit="1" customWidth="1"/>
    <col min="2570" max="2570" width="4.85546875" style="109" bestFit="1" customWidth="1"/>
    <col min="2571" max="2571" width="7.7109375" style="109" bestFit="1" customWidth="1"/>
    <col min="2572" max="2572" width="15.140625" style="109" bestFit="1" customWidth="1"/>
    <col min="2573" max="2573" width="18.140625" style="109" bestFit="1" customWidth="1"/>
    <col min="2574" max="2574" width="8.28515625" style="109" bestFit="1" customWidth="1"/>
    <col min="2575" max="2575" width="17.7109375" style="109" customWidth="1"/>
    <col min="2576" max="2816" width="9.140625" style="109"/>
    <col min="2817" max="2817" width="6.7109375" style="109" customWidth="1"/>
    <col min="2818" max="2818" width="6.42578125" style="109" customWidth="1"/>
    <col min="2819" max="2819" width="12" style="109" customWidth="1"/>
    <col min="2820" max="2820" width="21.28515625" style="109" bestFit="1" customWidth="1"/>
    <col min="2821" max="2821" width="11.7109375" style="109" bestFit="1" customWidth="1"/>
    <col min="2822" max="2824" width="11.28515625" style="109" customWidth="1"/>
    <col min="2825" max="2825" width="5.7109375" style="109" bestFit="1" customWidth="1"/>
    <col min="2826" max="2826" width="4.85546875" style="109" bestFit="1" customWidth="1"/>
    <col min="2827" max="2827" width="7.7109375" style="109" bestFit="1" customWidth="1"/>
    <col min="2828" max="2828" width="15.140625" style="109" bestFit="1" customWidth="1"/>
    <col min="2829" max="2829" width="18.140625" style="109" bestFit="1" customWidth="1"/>
    <col min="2830" max="2830" width="8.28515625" style="109" bestFit="1" customWidth="1"/>
    <col min="2831" max="2831" width="17.7109375" style="109" customWidth="1"/>
    <col min="2832" max="3072" width="9.140625" style="109"/>
    <col min="3073" max="3073" width="6.7109375" style="109" customWidth="1"/>
    <col min="3074" max="3074" width="6.42578125" style="109" customWidth="1"/>
    <col min="3075" max="3075" width="12" style="109" customWidth="1"/>
    <col min="3076" max="3076" width="21.28515625" style="109" bestFit="1" customWidth="1"/>
    <col min="3077" max="3077" width="11.7109375" style="109" bestFit="1" customWidth="1"/>
    <col min="3078" max="3080" width="11.28515625" style="109" customWidth="1"/>
    <col min="3081" max="3081" width="5.7109375" style="109" bestFit="1" customWidth="1"/>
    <col min="3082" max="3082" width="4.85546875" style="109" bestFit="1" customWidth="1"/>
    <col min="3083" max="3083" width="7.7109375" style="109" bestFit="1" customWidth="1"/>
    <col min="3084" max="3084" width="15.140625" style="109" bestFit="1" customWidth="1"/>
    <col min="3085" max="3085" width="18.140625" style="109" bestFit="1" customWidth="1"/>
    <col min="3086" max="3086" width="8.28515625" style="109" bestFit="1" customWidth="1"/>
    <col min="3087" max="3087" width="17.7109375" style="109" customWidth="1"/>
    <col min="3088" max="3328" width="9.140625" style="109"/>
    <col min="3329" max="3329" width="6.7109375" style="109" customWidth="1"/>
    <col min="3330" max="3330" width="6.42578125" style="109" customWidth="1"/>
    <col min="3331" max="3331" width="12" style="109" customWidth="1"/>
    <col min="3332" max="3332" width="21.28515625" style="109" bestFit="1" customWidth="1"/>
    <col min="3333" max="3333" width="11.7109375" style="109" bestFit="1" customWidth="1"/>
    <col min="3334" max="3336" width="11.28515625" style="109" customWidth="1"/>
    <col min="3337" max="3337" width="5.7109375" style="109" bestFit="1" customWidth="1"/>
    <col min="3338" max="3338" width="4.85546875" style="109" bestFit="1" customWidth="1"/>
    <col min="3339" max="3339" width="7.7109375" style="109" bestFit="1" customWidth="1"/>
    <col min="3340" max="3340" width="15.140625" style="109" bestFit="1" customWidth="1"/>
    <col min="3341" max="3341" width="18.140625" style="109" bestFit="1" customWidth="1"/>
    <col min="3342" max="3342" width="8.28515625" style="109" bestFit="1" customWidth="1"/>
    <col min="3343" max="3343" width="17.7109375" style="109" customWidth="1"/>
    <col min="3344" max="3584" width="9.140625" style="109"/>
    <col min="3585" max="3585" width="6.7109375" style="109" customWidth="1"/>
    <col min="3586" max="3586" width="6.42578125" style="109" customWidth="1"/>
    <col min="3587" max="3587" width="12" style="109" customWidth="1"/>
    <col min="3588" max="3588" width="21.28515625" style="109" bestFit="1" customWidth="1"/>
    <col min="3589" max="3589" width="11.7109375" style="109" bestFit="1" customWidth="1"/>
    <col min="3590" max="3592" width="11.28515625" style="109" customWidth="1"/>
    <col min="3593" max="3593" width="5.7109375" style="109" bestFit="1" customWidth="1"/>
    <col min="3594" max="3594" width="4.85546875" style="109" bestFit="1" customWidth="1"/>
    <col min="3595" max="3595" width="7.7109375" style="109" bestFit="1" customWidth="1"/>
    <col min="3596" max="3596" width="15.140625" style="109" bestFit="1" customWidth="1"/>
    <col min="3597" max="3597" width="18.140625" style="109" bestFit="1" customWidth="1"/>
    <col min="3598" max="3598" width="8.28515625" style="109" bestFit="1" customWidth="1"/>
    <col min="3599" max="3599" width="17.7109375" style="109" customWidth="1"/>
    <col min="3600" max="3840" width="9.140625" style="109"/>
    <col min="3841" max="3841" width="6.7109375" style="109" customWidth="1"/>
    <col min="3842" max="3842" width="6.42578125" style="109" customWidth="1"/>
    <col min="3843" max="3843" width="12" style="109" customWidth="1"/>
    <col min="3844" max="3844" width="21.28515625" style="109" bestFit="1" customWidth="1"/>
    <col min="3845" max="3845" width="11.7109375" style="109" bestFit="1" customWidth="1"/>
    <col min="3846" max="3848" width="11.28515625" style="109" customWidth="1"/>
    <col min="3849" max="3849" width="5.7109375" style="109" bestFit="1" customWidth="1"/>
    <col min="3850" max="3850" width="4.85546875" style="109" bestFit="1" customWidth="1"/>
    <col min="3851" max="3851" width="7.7109375" style="109" bestFit="1" customWidth="1"/>
    <col min="3852" max="3852" width="15.140625" style="109" bestFit="1" customWidth="1"/>
    <col min="3853" max="3853" width="18.140625" style="109" bestFit="1" customWidth="1"/>
    <col min="3854" max="3854" width="8.28515625" style="109" bestFit="1" customWidth="1"/>
    <col min="3855" max="3855" width="17.7109375" style="109" customWidth="1"/>
    <col min="3856" max="4096" width="9.140625" style="109"/>
    <col min="4097" max="4097" width="6.7109375" style="109" customWidth="1"/>
    <col min="4098" max="4098" width="6.42578125" style="109" customWidth="1"/>
    <col min="4099" max="4099" width="12" style="109" customWidth="1"/>
    <col min="4100" max="4100" width="21.28515625" style="109" bestFit="1" customWidth="1"/>
    <col min="4101" max="4101" width="11.7109375" style="109" bestFit="1" customWidth="1"/>
    <col min="4102" max="4104" width="11.28515625" style="109" customWidth="1"/>
    <col min="4105" max="4105" width="5.7109375" style="109" bestFit="1" customWidth="1"/>
    <col min="4106" max="4106" width="4.85546875" style="109" bestFit="1" customWidth="1"/>
    <col min="4107" max="4107" width="7.7109375" style="109" bestFit="1" customWidth="1"/>
    <col min="4108" max="4108" width="15.140625" style="109" bestFit="1" customWidth="1"/>
    <col min="4109" max="4109" width="18.140625" style="109" bestFit="1" customWidth="1"/>
    <col min="4110" max="4110" width="8.28515625" style="109" bestFit="1" customWidth="1"/>
    <col min="4111" max="4111" width="17.7109375" style="109" customWidth="1"/>
    <col min="4112" max="4352" width="9.140625" style="109"/>
    <col min="4353" max="4353" width="6.7109375" style="109" customWidth="1"/>
    <col min="4354" max="4354" width="6.42578125" style="109" customWidth="1"/>
    <col min="4355" max="4355" width="12" style="109" customWidth="1"/>
    <col min="4356" max="4356" width="21.28515625" style="109" bestFit="1" customWidth="1"/>
    <col min="4357" max="4357" width="11.7109375" style="109" bestFit="1" customWidth="1"/>
    <col min="4358" max="4360" width="11.28515625" style="109" customWidth="1"/>
    <col min="4361" max="4361" width="5.7109375" style="109" bestFit="1" customWidth="1"/>
    <col min="4362" max="4362" width="4.85546875" style="109" bestFit="1" customWidth="1"/>
    <col min="4363" max="4363" width="7.7109375" style="109" bestFit="1" customWidth="1"/>
    <col min="4364" max="4364" width="15.140625" style="109" bestFit="1" customWidth="1"/>
    <col min="4365" max="4365" width="18.140625" style="109" bestFit="1" customWidth="1"/>
    <col min="4366" max="4366" width="8.28515625" style="109" bestFit="1" customWidth="1"/>
    <col min="4367" max="4367" width="17.7109375" style="109" customWidth="1"/>
    <col min="4368" max="4608" width="9.140625" style="109"/>
    <col min="4609" max="4609" width="6.7109375" style="109" customWidth="1"/>
    <col min="4610" max="4610" width="6.42578125" style="109" customWidth="1"/>
    <col min="4611" max="4611" width="12" style="109" customWidth="1"/>
    <col min="4612" max="4612" width="21.28515625" style="109" bestFit="1" customWidth="1"/>
    <col min="4613" max="4613" width="11.7109375" style="109" bestFit="1" customWidth="1"/>
    <col min="4614" max="4616" width="11.28515625" style="109" customWidth="1"/>
    <col min="4617" max="4617" width="5.7109375" style="109" bestFit="1" customWidth="1"/>
    <col min="4618" max="4618" width="4.85546875" style="109" bestFit="1" customWidth="1"/>
    <col min="4619" max="4619" width="7.7109375" style="109" bestFit="1" customWidth="1"/>
    <col min="4620" max="4620" width="15.140625" style="109" bestFit="1" customWidth="1"/>
    <col min="4621" max="4621" width="18.140625" style="109" bestFit="1" customWidth="1"/>
    <col min="4622" max="4622" width="8.28515625" style="109" bestFit="1" customWidth="1"/>
    <col min="4623" max="4623" width="17.7109375" style="109" customWidth="1"/>
    <col min="4624" max="4864" width="9.140625" style="109"/>
    <col min="4865" max="4865" width="6.7109375" style="109" customWidth="1"/>
    <col min="4866" max="4866" width="6.42578125" style="109" customWidth="1"/>
    <col min="4867" max="4867" width="12" style="109" customWidth="1"/>
    <col min="4868" max="4868" width="21.28515625" style="109" bestFit="1" customWidth="1"/>
    <col min="4869" max="4869" width="11.7109375" style="109" bestFit="1" customWidth="1"/>
    <col min="4870" max="4872" width="11.28515625" style="109" customWidth="1"/>
    <col min="4873" max="4873" width="5.7109375" style="109" bestFit="1" customWidth="1"/>
    <col min="4874" max="4874" width="4.85546875" style="109" bestFit="1" customWidth="1"/>
    <col min="4875" max="4875" width="7.7109375" style="109" bestFit="1" customWidth="1"/>
    <col min="4876" max="4876" width="15.140625" style="109" bestFit="1" customWidth="1"/>
    <col min="4877" max="4877" width="18.140625" style="109" bestFit="1" customWidth="1"/>
    <col min="4878" max="4878" width="8.28515625" style="109" bestFit="1" customWidth="1"/>
    <col min="4879" max="4879" width="17.7109375" style="109" customWidth="1"/>
    <col min="4880" max="5120" width="9.140625" style="109"/>
    <col min="5121" max="5121" width="6.7109375" style="109" customWidth="1"/>
    <col min="5122" max="5122" width="6.42578125" style="109" customWidth="1"/>
    <col min="5123" max="5123" width="12" style="109" customWidth="1"/>
    <col min="5124" max="5124" width="21.28515625" style="109" bestFit="1" customWidth="1"/>
    <col min="5125" max="5125" width="11.7109375" style="109" bestFit="1" customWidth="1"/>
    <col min="5126" max="5128" width="11.28515625" style="109" customWidth="1"/>
    <col min="5129" max="5129" width="5.7109375" style="109" bestFit="1" customWidth="1"/>
    <col min="5130" max="5130" width="4.85546875" style="109" bestFit="1" customWidth="1"/>
    <col min="5131" max="5131" width="7.7109375" style="109" bestFit="1" customWidth="1"/>
    <col min="5132" max="5132" width="15.140625" style="109" bestFit="1" customWidth="1"/>
    <col min="5133" max="5133" width="18.140625" style="109" bestFit="1" customWidth="1"/>
    <col min="5134" max="5134" width="8.28515625" style="109" bestFit="1" customWidth="1"/>
    <col min="5135" max="5135" width="17.7109375" style="109" customWidth="1"/>
    <col min="5136" max="5376" width="9.140625" style="109"/>
    <col min="5377" max="5377" width="6.7109375" style="109" customWidth="1"/>
    <col min="5378" max="5378" width="6.42578125" style="109" customWidth="1"/>
    <col min="5379" max="5379" width="12" style="109" customWidth="1"/>
    <col min="5380" max="5380" width="21.28515625" style="109" bestFit="1" customWidth="1"/>
    <col min="5381" max="5381" width="11.7109375" style="109" bestFit="1" customWidth="1"/>
    <col min="5382" max="5384" width="11.28515625" style="109" customWidth="1"/>
    <col min="5385" max="5385" width="5.7109375" style="109" bestFit="1" customWidth="1"/>
    <col min="5386" max="5386" width="4.85546875" style="109" bestFit="1" customWidth="1"/>
    <col min="5387" max="5387" width="7.7109375" style="109" bestFit="1" customWidth="1"/>
    <col min="5388" max="5388" width="15.140625" style="109" bestFit="1" customWidth="1"/>
    <col min="5389" max="5389" width="18.140625" style="109" bestFit="1" customWidth="1"/>
    <col min="5390" max="5390" width="8.28515625" style="109" bestFit="1" customWidth="1"/>
    <col min="5391" max="5391" width="17.7109375" style="109" customWidth="1"/>
    <col min="5392" max="5632" width="9.140625" style="109"/>
    <col min="5633" max="5633" width="6.7109375" style="109" customWidth="1"/>
    <col min="5634" max="5634" width="6.42578125" style="109" customWidth="1"/>
    <col min="5635" max="5635" width="12" style="109" customWidth="1"/>
    <col min="5636" max="5636" width="21.28515625" style="109" bestFit="1" customWidth="1"/>
    <col min="5637" max="5637" width="11.7109375" style="109" bestFit="1" customWidth="1"/>
    <col min="5638" max="5640" width="11.28515625" style="109" customWidth="1"/>
    <col min="5641" max="5641" width="5.7109375" style="109" bestFit="1" customWidth="1"/>
    <col min="5642" max="5642" width="4.85546875" style="109" bestFit="1" customWidth="1"/>
    <col min="5643" max="5643" width="7.7109375" style="109" bestFit="1" customWidth="1"/>
    <col min="5644" max="5644" width="15.140625" style="109" bestFit="1" customWidth="1"/>
    <col min="5645" max="5645" width="18.140625" style="109" bestFit="1" customWidth="1"/>
    <col min="5646" max="5646" width="8.28515625" style="109" bestFit="1" customWidth="1"/>
    <col min="5647" max="5647" width="17.7109375" style="109" customWidth="1"/>
    <col min="5648" max="5888" width="9.140625" style="109"/>
    <col min="5889" max="5889" width="6.7109375" style="109" customWidth="1"/>
    <col min="5890" max="5890" width="6.42578125" style="109" customWidth="1"/>
    <col min="5891" max="5891" width="12" style="109" customWidth="1"/>
    <col min="5892" max="5892" width="21.28515625" style="109" bestFit="1" customWidth="1"/>
    <col min="5893" max="5893" width="11.7109375" style="109" bestFit="1" customWidth="1"/>
    <col min="5894" max="5896" width="11.28515625" style="109" customWidth="1"/>
    <col min="5897" max="5897" width="5.7109375" style="109" bestFit="1" customWidth="1"/>
    <col min="5898" max="5898" width="4.85546875" style="109" bestFit="1" customWidth="1"/>
    <col min="5899" max="5899" width="7.7109375" style="109" bestFit="1" customWidth="1"/>
    <col min="5900" max="5900" width="15.140625" style="109" bestFit="1" customWidth="1"/>
    <col min="5901" max="5901" width="18.140625" style="109" bestFit="1" customWidth="1"/>
    <col min="5902" max="5902" width="8.28515625" style="109" bestFit="1" customWidth="1"/>
    <col min="5903" max="5903" width="17.7109375" style="109" customWidth="1"/>
    <col min="5904" max="6144" width="9.140625" style="109"/>
    <col min="6145" max="6145" width="6.7109375" style="109" customWidth="1"/>
    <col min="6146" max="6146" width="6.42578125" style="109" customWidth="1"/>
    <col min="6147" max="6147" width="12" style="109" customWidth="1"/>
    <col min="6148" max="6148" width="21.28515625" style="109" bestFit="1" customWidth="1"/>
    <col min="6149" max="6149" width="11.7109375" style="109" bestFit="1" customWidth="1"/>
    <col min="6150" max="6152" width="11.28515625" style="109" customWidth="1"/>
    <col min="6153" max="6153" width="5.7109375" style="109" bestFit="1" customWidth="1"/>
    <col min="6154" max="6154" width="4.85546875" style="109" bestFit="1" customWidth="1"/>
    <col min="6155" max="6155" width="7.7109375" style="109" bestFit="1" customWidth="1"/>
    <col min="6156" max="6156" width="15.140625" style="109" bestFit="1" customWidth="1"/>
    <col min="6157" max="6157" width="18.140625" style="109" bestFit="1" customWidth="1"/>
    <col min="6158" max="6158" width="8.28515625" style="109" bestFit="1" customWidth="1"/>
    <col min="6159" max="6159" width="17.7109375" style="109" customWidth="1"/>
    <col min="6160" max="6400" width="9.140625" style="109"/>
    <col min="6401" max="6401" width="6.7109375" style="109" customWidth="1"/>
    <col min="6402" max="6402" width="6.42578125" style="109" customWidth="1"/>
    <col min="6403" max="6403" width="12" style="109" customWidth="1"/>
    <col min="6404" max="6404" width="21.28515625" style="109" bestFit="1" customWidth="1"/>
    <col min="6405" max="6405" width="11.7109375" style="109" bestFit="1" customWidth="1"/>
    <col min="6406" max="6408" width="11.28515625" style="109" customWidth="1"/>
    <col min="6409" max="6409" width="5.7109375" style="109" bestFit="1" customWidth="1"/>
    <col min="6410" max="6410" width="4.85546875" style="109" bestFit="1" customWidth="1"/>
    <col min="6411" max="6411" width="7.7109375" style="109" bestFit="1" customWidth="1"/>
    <col min="6412" max="6412" width="15.140625" style="109" bestFit="1" customWidth="1"/>
    <col min="6413" max="6413" width="18.140625" style="109" bestFit="1" customWidth="1"/>
    <col min="6414" max="6414" width="8.28515625" style="109" bestFit="1" customWidth="1"/>
    <col min="6415" max="6415" width="17.7109375" style="109" customWidth="1"/>
    <col min="6416" max="6656" width="9.140625" style="109"/>
    <col min="6657" max="6657" width="6.7109375" style="109" customWidth="1"/>
    <col min="6658" max="6658" width="6.42578125" style="109" customWidth="1"/>
    <col min="6659" max="6659" width="12" style="109" customWidth="1"/>
    <col min="6660" max="6660" width="21.28515625" style="109" bestFit="1" customWidth="1"/>
    <col min="6661" max="6661" width="11.7109375" style="109" bestFit="1" customWidth="1"/>
    <col min="6662" max="6664" width="11.28515625" style="109" customWidth="1"/>
    <col min="6665" max="6665" width="5.7109375" style="109" bestFit="1" customWidth="1"/>
    <col min="6666" max="6666" width="4.85546875" style="109" bestFit="1" customWidth="1"/>
    <col min="6667" max="6667" width="7.7109375" style="109" bestFit="1" customWidth="1"/>
    <col min="6668" max="6668" width="15.140625" style="109" bestFit="1" customWidth="1"/>
    <col min="6669" max="6669" width="18.140625" style="109" bestFit="1" customWidth="1"/>
    <col min="6670" max="6670" width="8.28515625" style="109" bestFit="1" customWidth="1"/>
    <col min="6671" max="6671" width="17.7109375" style="109" customWidth="1"/>
    <col min="6672" max="6912" width="9.140625" style="109"/>
    <col min="6913" max="6913" width="6.7109375" style="109" customWidth="1"/>
    <col min="6914" max="6914" width="6.42578125" style="109" customWidth="1"/>
    <col min="6915" max="6915" width="12" style="109" customWidth="1"/>
    <col min="6916" max="6916" width="21.28515625" style="109" bestFit="1" customWidth="1"/>
    <col min="6917" max="6917" width="11.7109375" style="109" bestFit="1" customWidth="1"/>
    <col min="6918" max="6920" width="11.28515625" style="109" customWidth="1"/>
    <col min="6921" max="6921" width="5.7109375" style="109" bestFit="1" customWidth="1"/>
    <col min="6922" max="6922" width="4.85546875" style="109" bestFit="1" customWidth="1"/>
    <col min="6923" max="6923" width="7.7109375" style="109" bestFit="1" customWidth="1"/>
    <col min="6924" max="6924" width="15.140625" style="109" bestFit="1" customWidth="1"/>
    <col min="6925" max="6925" width="18.140625" style="109" bestFit="1" customWidth="1"/>
    <col min="6926" max="6926" width="8.28515625" style="109" bestFit="1" customWidth="1"/>
    <col min="6927" max="6927" width="17.7109375" style="109" customWidth="1"/>
    <col min="6928" max="7168" width="9.140625" style="109"/>
    <col min="7169" max="7169" width="6.7109375" style="109" customWidth="1"/>
    <col min="7170" max="7170" width="6.42578125" style="109" customWidth="1"/>
    <col min="7171" max="7171" width="12" style="109" customWidth="1"/>
    <col min="7172" max="7172" width="21.28515625" style="109" bestFit="1" customWidth="1"/>
    <col min="7173" max="7173" width="11.7109375" style="109" bestFit="1" customWidth="1"/>
    <col min="7174" max="7176" width="11.28515625" style="109" customWidth="1"/>
    <col min="7177" max="7177" width="5.7109375" style="109" bestFit="1" customWidth="1"/>
    <col min="7178" max="7178" width="4.85546875" style="109" bestFit="1" customWidth="1"/>
    <col min="7179" max="7179" width="7.7109375" style="109" bestFit="1" customWidth="1"/>
    <col min="7180" max="7180" width="15.140625" style="109" bestFit="1" customWidth="1"/>
    <col min="7181" max="7181" width="18.140625" style="109" bestFit="1" customWidth="1"/>
    <col min="7182" max="7182" width="8.28515625" style="109" bestFit="1" customWidth="1"/>
    <col min="7183" max="7183" width="17.7109375" style="109" customWidth="1"/>
    <col min="7184" max="7424" width="9.140625" style="109"/>
    <col min="7425" max="7425" width="6.7109375" style="109" customWidth="1"/>
    <col min="7426" max="7426" width="6.42578125" style="109" customWidth="1"/>
    <col min="7427" max="7427" width="12" style="109" customWidth="1"/>
    <col min="7428" max="7428" width="21.28515625" style="109" bestFit="1" customWidth="1"/>
    <col min="7429" max="7429" width="11.7109375" style="109" bestFit="1" customWidth="1"/>
    <col min="7430" max="7432" width="11.28515625" style="109" customWidth="1"/>
    <col min="7433" max="7433" width="5.7109375" style="109" bestFit="1" customWidth="1"/>
    <col min="7434" max="7434" width="4.85546875" style="109" bestFit="1" customWidth="1"/>
    <col min="7435" max="7435" width="7.7109375" style="109" bestFit="1" customWidth="1"/>
    <col min="7436" max="7436" width="15.140625" style="109" bestFit="1" customWidth="1"/>
    <col min="7437" max="7437" width="18.140625" style="109" bestFit="1" customWidth="1"/>
    <col min="7438" max="7438" width="8.28515625" style="109" bestFit="1" customWidth="1"/>
    <col min="7439" max="7439" width="17.7109375" style="109" customWidth="1"/>
    <col min="7440" max="7680" width="9.140625" style="109"/>
    <col min="7681" max="7681" width="6.7109375" style="109" customWidth="1"/>
    <col min="7682" max="7682" width="6.42578125" style="109" customWidth="1"/>
    <col min="7683" max="7683" width="12" style="109" customWidth="1"/>
    <col min="7684" max="7684" width="21.28515625" style="109" bestFit="1" customWidth="1"/>
    <col min="7685" max="7685" width="11.7109375" style="109" bestFit="1" customWidth="1"/>
    <col min="7686" max="7688" width="11.28515625" style="109" customWidth="1"/>
    <col min="7689" max="7689" width="5.7109375" style="109" bestFit="1" customWidth="1"/>
    <col min="7690" max="7690" width="4.85546875" style="109" bestFit="1" customWidth="1"/>
    <col min="7691" max="7691" width="7.7109375" style="109" bestFit="1" customWidth="1"/>
    <col min="7692" max="7692" width="15.140625" style="109" bestFit="1" customWidth="1"/>
    <col min="7693" max="7693" width="18.140625" style="109" bestFit="1" customWidth="1"/>
    <col min="7694" max="7694" width="8.28515625" style="109" bestFit="1" customWidth="1"/>
    <col min="7695" max="7695" width="17.7109375" style="109" customWidth="1"/>
    <col min="7696" max="7936" width="9.140625" style="109"/>
    <col min="7937" max="7937" width="6.7109375" style="109" customWidth="1"/>
    <col min="7938" max="7938" width="6.42578125" style="109" customWidth="1"/>
    <col min="7939" max="7939" width="12" style="109" customWidth="1"/>
    <col min="7940" max="7940" width="21.28515625" style="109" bestFit="1" customWidth="1"/>
    <col min="7941" max="7941" width="11.7109375" style="109" bestFit="1" customWidth="1"/>
    <col min="7942" max="7944" width="11.28515625" style="109" customWidth="1"/>
    <col min="7945" max="7945" width="5.7109375" style="109" bestFit="1" customWidth="1"/>
    <col min="7946" max="7946" width="4.85546875" style="109" bestFit="1" customWidth="1"/>
    <col min="7947" max="7947" width="7.7109375" style="109" bestFit="1" customWidth="1"/>
    <col min="7948" max="7948" width="15.140625" style="109" bestFit="1" customWidth="1"/>
    <col min="7949" max="7949" width="18.140625" style="109" bestFit="1" customWidth="1"/>
    <col min="7950" max="7950" width="8.28515625" style="109" bestFit="1" customWidth="1"/>
    <col min="7951" max="7951" width="17.7109375" style="109" customWidth="1"/>
    <col min="7952" max="8192" width="9.140625" style="109"/>
    <col min="8193" max="8193" width="6.7109375" style="109" customWidth="1"/>
    <col min="8194" max="8194" width="6.42578125" style="109" customWidth="1"/>
    <col min="8195" max="8195" width="12" style="109" customWidth="1"/>
    <col min="8196" max="8196" width="21.28515625" style="109" bestFit="1" customWidth="1"/>
    <col min="8197" max="8197" width="11.7109375" style="109" bestFit="1" customWidth="1"/>
    <col min="8198" max="8200" width="11.28515625" style="109" customWidth="1"/>
    <col min="8201" max="8201" width="5.7109375" style="109" bestFit="1" customWidth="1"/>
    <col min="8202" max="8202" width="4.85546875" style="109" bestFit="1" customWidth="1"/>
    <col min="8203" max="8203" width="7.7109375" style="109" bestFit="1" customWidth="1"/>
    <col min="8204" max="8204" width="15.140625" style="109" bestFit="1" customWidth="1"/>
    <col min="8205" max="8205" width="18.140625" style="109" bestFit="1" customWidth="1"/>
    <col min="8206" max="8206" width="8.28515625" style="109" bestFit="1" customWidth="1"/>
    <col min="8207" max="8207" width="17.7109375" style="109" customWidth="1"/>
    <col min="8208" max="8448" width="9.140625" style="109"/>
    <col min="8449" max="8449" width="6.7109375" style="109" customWidth="1"/>
    <col min="8450" max="8450" width="6.42578125" style="109" customWidth="1"/>
    <col min="8451" max="8451" width="12" style="109" customWidth="1"/>
    <col min="8452" max="8452" width="21.28515625" style="109" bestFit="1" customWidth="1"/>
    <col min="8453" max="8453" width="11.7109375" style="109" bestFit="1" customWidth="1"/>
    <col min="8454" max="8456" width="11.28515625" style="109" customWidth="1"/>
    <col min="8457" max="8457" width="5.7109375" style="109" bestFit="1" customWidth="1"/>
    <col min="8458" max="8458" width="4.85546875" style="109" bestFit="1" customWidth="1"/>
    <col min="8459" max="8459" width="7.7109375" style="109" bestFit="1" customWidth="1"/>
    <col min="8460" max="8460" width="15.140625" style="109" bestFit="1" customWidth="1"/>
    <col min="8461" max="8461" width="18.140625" style="109" bestFit="1" customWidth="1"/>
    <col min="8462" max="8462" width="8.28515625" style="109" bestFit="1" customWidth="1"/>
    <col min="8463" max="8463" width="17.7109375" style="109" customWidth="1"/>
    <col min="8464" max="8704" width="9.140625" style="109"/>
    <col min="8705" max="8705" width="6.7109375" style="109" customWidth="1"/>
    <col min="8706" max="8706" width="6.42578125" style="109" customWidth="1"/>
    <col min="8707" max="8707" width="12" style="109" customWidth="1"/>
    <col min="8708" max="8708" width="21.28515625" style="109" bestFit="1" customWidth="1"/>
    <col min="8709" max="8709" width="11.7109375" style="109" bestFit="1" customWidth="1"/>
    <col min="8710" max="8712" width="11.28515625" style="109" customWidth="1"/>
    <col min="8713" max="8713" width="5.7109375" style="109" bestFit="1" customWidth="1"/>
    <col min="8714" max="8714" width="4.85546875" style="109" bestFit="1" customWidth="1"/>
    <col min="8715" max="8715" width="7.7109375" style="109" bestFit="1" customWidth="1"/>
    <col min="8716" max="8716" width="15.140625" style="109" bestFit="1" customWidth="1"/>
    <col min="8717" max="8717" width="18.140625" style="109" bestFit="1" customWidth="1"/>
    <col min="8718" max="8718" width="8.28515625" style="109" bestFit="1" customWidth="1"/>
    <col min="8719" max="8719" width="17.7109375" style="109" customWidth="1"/>
    <col min="8720" max="8960" width="9.140625" style="109"/>
    <col min="8961" max="8961" width="6.7109375" style="109" customWidth="1"/>
    <col min="8962" max="8962" width="6.42578125" style="109" customWidth="1"/>
    <col min="8963" max="8963" width="12" style="109" customWidth="1"/>
    <col min="8964" max="8964" width="21.28515625" style="109" bestFit="1" customWidth="1"/>
    <col min="8965" max="8965" width="11.7109375" style="109" bestFit="1" customWidth="1"/>
    <col min="8966" max="8968" width="11.28515625" style="109" customWidth="1"/>
    <col min="8969" max="8969" width="5.7109375" style="109" bestFit="1" customWidth="1"/>
    <col min="8970" max="8970" width="4.85546875" style="109" bestFit="1" customWidth="1"/>
    <col min="8971" max="8971" width="7.7109375" style="109" bestFit="1" customWidth="1"/>
    <col min="8972" max="8972" width="15.140625" style="109" bestFit="1" customWidth="1"/>
    <col min="8973" max="8973" width="18.140625" style="109" bestFit="1" customWidth="1"/>
    <col min="8974" max="8974" width="8.28515625" style="109" bestFit="1" customWidth="1"/>
    <col min="8975" max="8975" width="17.7109375" style="109" customWidth="1"/>
    <col min="8976" max="9216" width="9.140625" style="109"/>
    <col min="9217" max="9217" width="6.7109375" style="109" customWidth="1"/>
    <col min="9218" max="9218" width="6.42578125" style="109" customWidth="1"/>
    <col min="9219" max="9219" width="12" style="109" customWidth="1"/>
    <col min="9220" max="9220" width="21.28515625" style="109" bestFit="1" customWidth="1"/>
    <col min="9221" max="9221" width="11.7109375" style="109" bestFit="1" customWidth="1"/>
    <col min="9222" max="9224" width="11.28515625" style="109" customWidth="1"/>
    <col min="9225" max="9225" width="5.7109375" style="109" bestFit="1" customWidth="1"/>
    <col min="9226" max="9226" width="4.85546875" style="109" bestFit="1" customWidth="1"/>
    <col min="9227" max="9227" width="7.7109375" style="109" bestFit="1" customWidth="1"/>
    <col min="9228" max="9228" width="15.140625" style="109" bestFit="1" customWidth="1"/>
    <col min="9229" max="9229" width="18.140625" style="109" bestFit="1" customWidth="1"/>
    <col min="9230" max="9230" width="8.28515625" style="109" bestFit="1" customWidth="1"/>
    <col min="9231" max="9231" width="17.7109375" style="109" customWidth="1"/>
    <col min="9232" max="9472" width="9.140625" style="109"/>
    <col min="9473" max="9473" width="6.7109375" style="109" customWidth="1"/>
    <col min="9474" max="9474" width="6.42578125" style="109" customWidth="1"/>
    <col min="9475" max="9475" width="12" style="109" customWidth="1"/>
    <col min="9476" max="9476" width="21.28515625" style="109" bestFit="1" customWidth="1"/>
    <col min="9477" max="9477" width="11.7109375" style="109" bestFit="1" customWidth="1"/>
    <col min="9478" max="9480" width="11.28515625" style="109" customWidth="1"/>
    <col min="9481" max="9481" width="5.7109375" style="109" bestFit="1" customWidth="1"/>
    <col min="9482" max="9482" width="4.85546875" style="109" bestFit="1" customWidth="1"/>
    <col min="9483" max="9483" width="7.7109375" style="109" bestFit="1" customWidth="1"/>
    <col min="9484" max="9484" width="15.140625" style="109" bestFit="1" customWidth="1"/>
    <col min="9485" max="9485" width="18.140625" style="109" bestFit="1" customWidth="1"/>
    <col min="9486" max="9486" width="8.28515625" style="109" bestFit="1" customWidth="1"/>
    <col min="9487" max="9487" width="17.7109375" style="109" customWidth="1"/>
    <col min="9488" max="9728" width="9.140625" style="109"/>
    <col min="9729" max="9729" width="6.7109375" style="109" customWidth="1"/>
    <col min="9730" max="9730" width="6.42578125" style="109" customWidth="1"/>
    <col min="9731" max="9731" width="12" style="109" customWidth="1"/>
    <col min="9732" max="9732" width="21.28515625" style="109" bestFit="1" customWidth="1"/>
    <col min="9733" max="9733" width="11.7109375" style="109" bestFit="1" customWidth="1"/>
    <col min="9734" max="9736" width="11.28515625" style="109" customWidth="1"/>
    <col min="9737" max="9737" width="5.7109375" style="109" bestFit="1" customWidth="1"/>
    <col min="9738" max="9738" width="4.85546875" style="109" bestFit="1" customWidth="1"/>
    <col min="9739" max="9739" width="7.7109375" style="109" bestFit="1" customWidth="1"/>
    <col min="9740" max="9740" width="15.140625" style="109" bestFit="1" customWidth="1"/>
    <col min="9741" max="9741" width="18.140625" style="109" bestFit="1" customWidth="1"/>
    <col min="9742" max="9742" width="8.28515625" style="109" bestFit="1" customWidth="1"/>
    <col min="9743" max="9743" width="17.7109375" style="109" customWidth="1"/>
    <col min="9744" max="9984" width="9.140625" style="109"/>
    <col min="9985" max="9985" width="6.7109375" style="109" customWidth="1"/>
    <col min="9986" max="9986" width="6.42578125" style="109" customWidth="1"/>
    <col min="9987" max="9987" width="12" style="109" customWidth="1"/>
    <col min="9988" max="9988" width="21.28515625" style="109" bestFit="1" customWidth="1"/>
    <col min="9989" max="9989" width="11.7109375" style="109" bestFit="1" customWidth="1"/>
    <col min="9990" max="9992" width="11.28515625" style="109" customWidth="1"/>
    <col min="9993" max="9993" width="5.7109375" style="109" bestFit="1" customWidth="1"/>
    <col min="9994" max="9994" width="4.85546875" style="109" bestFit="1" customWidth="1"/>
    <col min="9995" max="9995" width="7.7109375" style="109" bestFit="1" customWidth="1"/>
    <col min="9996" max="9996" width="15.140625" style="109" bestFit="1" customWidth="1"/>
    <col min="9997" max="9997" width="18.140625" style="109" bestFit="1" customWidth="1"/>
    <col min="9998" max="9998" width="8.28515625" style="109" bestFit="1" customWidth="1"/>
    <col min="9999" max="9999" width="17.7109375" style="109" customWidth="1"/>
    <col min="10000" max="10240" width="9.140625" style="109"/>
    <col min="10241" max="10241" width="6.7109375" style="109" customWidth="1"/>
    <col min="10242" max="10242" width="6.42578125" style="109" customWidth="1"/>
    <col min="10243" max="10243" width="12" style="109" customWidth="1"/>
    <col min="10244" max="10244" width="21.28515625" style="109" bestFit="1" customWidth="1"/>
    <col min="10245" max="10245" width="11.7109375" style="109" bestFit="1" customWidth="1"/>
    <col min="10246" max="10248" width="11.28515625" style="109" customWidth="1"/>
    <col min="10249" max="10249" width="5.7109375" style="109" bestFit="1" customWidth="1"/>
    <col min="10250" max="10250" width="4.85546875" style="109" bestFit="1" customWidth="1"/>
    <col min="10251" max="10251" width="7.7109375" style="109" bestFit="1" customWidth="1"/>
    <col min="10252" max="10252" width="15.140625" style="109" bestFit="1" customWidth="1"/>
    <col min="10253" max="10253" width="18.140625" style="109" bestFit="1" customWidth="1"/>
    <col min="10254" max="10254" width="8.28515625" style="109" bestFit="1" customWidth="1"/>
    <col min="10255" max="10255" width="17.7109375" style="109" customWidth="1"/>
    <col min="10256" max="10496" width="9.140625" style="109"/>
    <col min="10497" max="10497" width="6.7109375" style="109" customWidth="1"/>
    <col min="10498" max="10498" width="6.42578125" style="109" customWidth="1"/>
    <col min="10499" max="10499" width="12" style="109" customWidth="1"/>
    <col min="10500" max="10500" width="21.28515625" style="109" bestFit="1" customWidth="1"/>
    <col min="10501" max="10501" width="11.7109375" style="109" bestFit="1" customWidth="1"/>
    <col min="10502" max="10504" width="11.28515625" style="109" customWidth="1"/>
    <col min="10505" max="10505" width="5.7109375" style="109" bestFit="1" customWidth="1"/>
    <col min="10506" max="10506" width="4.85546875" style="109" bestFit="1" customWidth="1"/>
    <col min="10507" max="10507" width="7.7109375" style="109" bestFit="1" customWidth="1"/>
    <col min="10508" max="10508" width="15.140625" style="109" bestFit="1" customWidth="1"/>
    <col min="10509" max="10509" width="18.140625" style="109" bestFit="1" customWidth="1"/>
    <col min="10510" max="10510" width="8.28515625" style="109" bestFit="1" customWidth="1"/>
    <col min="10511" max="10511" width="17.7109375" style="109" customWidth="1"/>
    <col min="10512" max="10752" width="9.140625" style="109"/>
    <col min="10753" max="10753" width="6.7109375" style="109" customWidth="1"/>
    <col min="10754" max="10754" width="6.42578125" style="109" customWidth="1"/>
    <col min="10755" max="10755" width="12" style="109" customWidth="1"/>
    <col min="10756" max="10756" width="21.28515625" style="109" bestFit="1" customWidth="1"/>
    <col min="10757" max="10757" width="11.7109375" style="109" bestFit="1" customWidth="1"/>
    <col min="10758" max="10760" width="11.28515625" style="109" customWidth="1"/>
    <col min="10761" max="10761" width="5.7109375" style="109" bestFit="1" customWidth="1"/>
    <col min="10762" max="10762" width="4.85546875" style="109" bestFit="1" customWidth="1"/>
    <col min="10763" max="10763" width="7.7109375" style="109" bestFit="1" customWidth="1"/>
    <col min="10764" max="10764" width="15.140625" style="109" bestFit="1" customWidth="1"/>
    <col min="10765" max="10765" width="18.140625" style="109" bestFit="1" customWidth="1"/>
    <col min="10766" max="10766" width="8.28515625" style="109" bestFit="1" customWidth="1"/>
    <col min="10767" max="10767" width="17.7109375" style="109" customWidth="1"/>
    <col min="10768" max="11008" width="9.140625" style="109"/>
    <col min="11009" max="11009" width="6.7109375" style="109" customWidth="1"/>
    <col min="11010" max="11010" width="6.42578125" style="109" customWidth="1"/>
    <col min="11011" max="11011" width="12" style="109" customWidth="1"/>
    <col min="11012" max="11012" width="21.28515625" style="109" bestFit="1" customWidth="1"/>
    <col min="11013" max="11013" width="11.7109375" style="109" bestFit="1" customWidth="1"/>
    <col min="11014" max="11016" width="11.28515625" style="109" customWidth="1"/>
    <col min="11017" max="11017" width="5.7109375" style="109" bestFit="1" customWidth="1"/>
    <col min="11018" max="11018" width="4.85546875" style="109" bestFit="1" customWidth="1"/>
    <col min="11019" max="11019" width="7.7109375" style="109" bestFit="1" customWidth="1"/>
    <col min="11020" max="11020" width="15.140625" style="109" bestFit="1" customWidth="1"/>
    <col min="11021" max="11021" width="18.140625" style="109" bestFit="1" customWidth="1"/>
    <col min="11022" max="11022" width="8.28515625" style="109" bestFit="1" customWidth="1"/>
    <col min="11023" max="11023" width="17.7109375" style="109" customWidth="1"/>
    <col min="11024" max="11264" width="9.140625" style="109"/>
    <col min="11265" max="11265" width="6.7109375" style="109" customWidth="1"/>
    <col min="11266" max="11266" width="6.42578125" style="109" customWidth="1"/>
    <col min="11267" max="11267" width="12" style="109" customWidth="1"/>
    <col min="11268" max="11268" width="21.28515625" style="109" bestFit="1" customWidth="1"/>
    <col min="11269" max="11269" width="11.7109375" style="109" bestFit="1" customWidth="1"/>
    <col min="11270" max="11272" width="11.28515625" style="109" customWidth="1"/>
    <col min="11273" max="11273" width="5.7109375" style="109" bestFit="1" customWidth="1"/>
    <col min="11274" max="11274" width="4.85546875" style="109" bestFit="1" customWidth="1"/>
    <col min="11275" max="11275" width="7.7109375" style="109" bestFit="1" customWidth="1"/>
    <col min="11276" max="11276" width="15.140625" style="109" bestFit="1" customWidth="1"/>
    <col min="11277" max="11277" width="18.140625" style="109" bestFit="1" customWidth="1"/>
    <col min="11278" max="11278" width="8.28515625" style="109" bestFit="1" customWidth="1"/>
    <col min="11279" max="11279" width="17.7109375" style="109" customWidth="1"/>
    <col min="11280" max="11520" width="9.140625" style="109"/>
    <col min="11521" max="11521" width="6.7109375" style="109" customWidth="1"/>
    <col min="11522" max="11522" width="6.42578125" style="109" customWidth="1"/>
    <col min="11523" max="11523" width="12" style="109" customWidth="1"/>
    <col min="11524" max="11524" width="21.28515625" style="109" bestFit="1" customWidth="1"/>
    <col min="11525" max="11525" width="11.7109375" style="109" bestFit="1" customWidth="1"/>
    <col min="11526" max="11528" width="11.28515625" style="109" customWidth="1"/>
    <col min="11529" max="11529" width="5.7109375" style="109" bestFit="1" customWidth="1"/>
    <col min="11530" max="11530" width="4.85546875" style="109" bestFit="1" customWidth="1"/>
    <col min="11531" max="11531" width="7.7109375" style="109" bestFit="1" customWidth="1"/>
    <col min="11532" max="11532" width="15.140625" style="109" bestFit="1" customWidth="1"/>
    <col min="11533" max="11533" width="18.140625" style="109" bestFit="1" customWidth="1"/>
    <col min="11534" max="11534" width="8.28515625" style="109" bestFit="1" customWidth="1"/>
    <col min="11535" max="11535" width="17.7109375" style="109" customWidth="1"/>
    <col min="11536" max="11776" width="9.140625" style="109"/>
    <col min="11777" max="11777" width="6.7109375" style="109" customWidth="1"/>
    <col min="11778" max="11778" width="6.42578125" style="109" customWidth="1"/>
    <col min="11779" max="11779" width="12" style="109" customWidth="1"/>
    <col min="11780" max="11780" width="21.28515625" style="109" bestFit="1" customWidth="1"/>
    <col min="11781" max="11781" width="11.7109375" style="109" bestFit="1" customWidth="1"/>
    <col min="11782" max="11784" width="11.28515625" style="109" customWidth="1"/>
    <col min="11785" max="11785" width="5.7109375" style="109" bestFit="1" customWidth="1"/>
    <col min="11786" max="11786" width="4.85546875" style="109" bestFit="1" customWidth="1"/>
    <col min="11787" max="11787" width="7.7109375" style="109" bestFit="1" customWidth="1"/>
    <col min="11788" max="11788" width="15.140625" style="109" bestFit="1" customWidth="1"/>
    <col min="11789" max="11789" width="18.140625" style="109" bestFit="1" customWidth="1"/>
    <col min="11790" max="11790" width="8.28515625" style="109" bestFit="1" customWidth="1"/>
    <col min="11791" max="11791" width="17.7109375" style="109" customWidth="1"/>
    <col min="11792" max="12032" width="9.140625" style="109"/>
    <col min="12033" max="12033" width="6.7109375" style="109" customWidth="1"/>
    <col min="12034" max="12034" width="6.42578125" style="109" customWidth="1"/>
    <col min="12035" max="12035" width="12" style="109" customWidth="1"/>
    <col min="12036" max="12036" width="21.28515625" style="109" bestFit="1" customWidth="1"/>
    <col min="12037" max="12037" width="11.7109375" style="109" bestFit="1" customWidth="1"/>
    <col min="12038" max="12040" width="11.28515625" style="109" customWidth="1"/>
    <col min="12041" max="12041" width="5.7109375" style="109" bestFit="1" customWidth="1"/>
    <col min="12042" max="12042" width="4.85546875" style="109" bestFit="1" customWidth="1"/>
    <col min="12043" max="12043" width="7.7109375" style="109" bestFit="1" customWidth="1"/>
    <col min="12044" max="12044" width="15.140625" style="109" bestFit="1" customWidth="1"/>
    <col min="12045" max="12045" width="18.140625" style="109" bestFit="1" customWidth="1"/>
    <col min="12046" max="12046" width="8.28515625" style="109" bestFit="1" customWidth="1"/>
    <col min="12047" max="12047" width="17.7109375" style="109" customWidth="1"/>
    <col min="12048" max="12288" width="9.140625" style="109"/>
    <col min="12289" max="12289" width="6.7109375" style="109" customWidth="1"/>
    <col min="12290" max="12290" width="6.42578125" style="109" customWidth="1"/>
    <col min="12291" max="12291" width="12" style="109" customWidth="1"/>
    <col min="12292" max="12292" width="21.28515625" style="109" bestFit="1" customWidth="1"/>
    <col min="12293" max="12293" width="11.7109375" style="109" bestFit="1" customWidth="1"/>
    <col min="12294" max="12296" width="11.28515625" style="109" customWidth="1"/>
    <col min="12297" max="12297" width="5.7109375" style="109" bestFit="1" customWidth="1"/>
    <col min="12298" max="12298" width="4.85546875" style="109" bestFit="1" customWidth="1"/>
    <col min="12299" max="12299" width="7.7109375" style="109" bestFit="1" customWidth="1"/>
    <col min="12300" max="12300" width="15.140625" style="109" bestFit="1" customWidth="1"/>
    <col min="12301" max="12301" width="18.140625" style="109" bestFit="1" customWidth="1"/>
    <col min="12302" max="12302" width="8.28515625" style="109" bestFit="1" customWidth="1"/>
    <col min="12303" max="12303" width="17.7109375" style="109" customWidth="1"/>
    <col min="12304" max="12544" width="9.140625" style="109"/>
    <col min="12545" max="12545" width="6.7109375" style="109" customWidth="1"/>
    <col min="12546" max="12546" width="6.42578125" style="109" customWidth="1"/>
    <col min="12547" max="12547" width="12" style="109" customWidth="1"/>
    <col min="12548" max="12548" width="21.28515625" style="109" bestFit="1" customWidth="1"/>
    <col min="12549" max="12549" width="11.7109375" style="109" bestFit="1" customWidth="1"/>
    <col min="12550" max="12552" width="11.28515625" style="109" customWidth="1"/>
    <col min="12553" max="12553" width="5.7109375" style="109" bestFit="1" customWidth="1"/>
    <col min="12554" max="12554" width="4.85546875" style="109" bestFit="1" customWidth="1"/>
    <col min="12555" max="12555" width="7.7109375" style="109" bestFit="1" customWidth="1"/>
    <col min="12556" max="12556" width="15.140625" style="109" bestFit="1" customWidth="1"/>
    <col min="12557" max="12557" width="18.140625" style="109" bestFit="1" customWidth="1"/>
    <col min="12558" max="12558" width="8.28515625" style="109" bestFit="1" customWidth="1"/>
    <col min="12559" max="12559" width="17.7109375" style="109" customWidth="1"/>
    <col min="12560" max="12800" width="9.140625" style="109"/>
    <col min="12801" max="12801" width="6.7109375" style="109" customWidth="1"/>
    <col min="12802" max="12802" width="6.42578125" style="109" customWidth="1"/>
    <col min="12803" max="12803" width="12" style="109" customWidth="1"/>
    <col min="12804" max="12804" width="21.28515625" style="109" bestFit="1" customWidth="1"/>
    <col min="12805" max="12805" width="11.7109375" style="109" bestFit="1" customWidth="1"/>
    <col min="12806" max="12808" width="11.28515625" style="109" customWidth="1"/>
    <col min="12809" max="12809" width="5.7109375" style="109" bestFit="1" customWidth="1"/>
    <col min="12810" max="12810" width="4.85546875" style="109" bestFit="1" customWidth="1"/>
    <col min="12811" max="12811" width="7.7109375" style="109" bestFit="1" customWidth="1"/>
    <col min="12812" max="12812" width="15.140625" style="109" bestFit="1" customWidth="1"/>
    <col min="12813" max="12813" width="18.140625" style="109" bestFit="1" customWidth="1"/>
    <col min="12814" max="12814" width="8.28515625" style="109" bestFit="1" customWidth="1"/>
    <col min="12815" max="12815" width="17.7109375" style="109" customWidth="1"/>
    <col min="12816" max="13056" width="9.140625" style="109"/>
    <col min="13057" max="13057" width="6.7109375" style="109" customWidth="1"/>
    <col min="13058" max="13058" width="6.42578125" style="109" customWidth="1"/>
    <col min="13059" max="13059" width="12" style="109" customWidth="1"/>
    <col min="13060" max="13060" width="21.28515625" style="109" bestFit="1" customWidth="1"/>
    <col min="13061" max="13061" width="11.7109375" style="109" bestFit="1" customWidth="1"/>
    <col min="13062" max="13064" width="11.28515625" style="109" customWidth="1"/>
    <col min="13065" max="13065" width="5.7109375" style="109" bestFit="1" customWidth="1"/>
    <col min="13066" max="13066" width="4.85546875" style="109" bestFit="1" customWidth="1"/>
    <col min="13067" max="13067" width="7.7109375" style="109" bestFit="1" customWidth="1"/>
    <col min="13068" max="13068" width="15.140625" style="109" bestFit="1" customWidth="1"/>
    <col min="13069" max="13069" width="18.140625" style="109" bestFit="1" customWidth="1"/>
    <col min="13070" max="13070" width="8.28515625" style="109" bestFit="1" customWidth="1"/>
    <col min="13071" max="13071" width="17.7109375" style="109" customWidth="1"/>
    <col min="13072" max="13312" width="9.140625" style="109"/>
    <col min="13313" max="13313" width="6.7109375" style="109" customWidth="1"/>
    <col min="13314" max="13314" width="6.42578125" style="109" customWidth="1"/>
    <col min="13315" max="13315" width="12" style="109" customWidth="1"/>
    <col min="13316" max="13316" width="21.28515625" style="109" bestFit="1" customWidth="1"/>
    <col min="13317" max="13317" width="11.7109375" style="109" bestFit="1" customWidth="1"/>
    <col min="13318" max="13320" width="11.28515625" style="109" customWidth="1"/>
    <col min="13321" max="13321" width="5.7109375" style="109" bestFit="1" customWidth="1"/>
    <col min="13322" max="13322" width="4.85546875" style="109" bestFit="1" customWidth="1"/>
    <col min="13323" max="13323" width="7.7109375" style="109" bestFit="1" customWidth="1"/>
    <col min="13324" max="13324" width="15.140625" style="109" bestFit="1" customWidth="1"/>
    <col min="13325" max="13325" width="18.140625" style="109" bestFit="1" customWidth="1"/>
    <col min="13326" max="13326" width="8.28515625" style="109" bestFit="1" customWidth="1"/>
    <col min="13327" max="13327" width="17.7109375" style="109" customWidth="1"/>
    <col min="13328" max="13568" width="9.140625" style="109"/>
    <col min="13569" max="13569" width="6.7109375" style="109" customWidth="1"/>
    <col min="13570" max="13570" width="6.42578125" style="109" customWidth="1"/>
    <col min="13571" max="13571" width="12" style="109" customWidth="1"/>
    <col min="13572" max="13572" width="21.28515625" style="109" bestFit="1" customWidth="1"/>
    <col min="13573" max="13573" width="11.7109375" style="109" bestFit="1" customWidth="1"/>
    <col min="13574" max="13576" width="11.28515625" style="109" customWidth="1"/>
    <col min="13577" max="13577" width="5.7109375" style="109" bestFit="1" customWidth="1"/>
    <col min="13578" max="13578" width="4.85546875" style="109" bestFit="1" customWidth="1"/>
    <col min="13579" max="13579" width="7.7109375" style="109" bestFit="1" customWidth="1"/>
    <col min="13580" max="13580" width="15.140625" style="109" bestFit="1" customWidth="1"/>
    <col min="13581" max="13581" width="18.140625" style="109" bestFit="1" customWidth="1"/>
    <col min="13582" max="13582" width="8.28515625" style="109" bestFit="1" customWidth="1"/>
    <col min="13583" max="13583" width="17.7109375" style="109" customWidth="1"/>
    <col min="13584" max="13824" width="9.140625" style="109"/>
    <col min="13825" max="13825" width="6.7109375" style="109" customWidth="1"/>
    <col min="13826" max="13826" width="6.42578125" style="109" customWidth="1"/>
    <col min="13827" max="13827" width="12" style="109" customWidth="1"/>
    <col min="13828" max="13828" width="21.28515625" style="109" bestFit="1" customWidth="1"/>
    <col min="13829" max="13829" width="11.7109375" style="109" bestFit="1" customWidth="1"/>
    <col min="13830" max="13832" width="11.28515625" style="109" customWidth="1"/>
    <col min="13833" max="13833" width="5.7109375" style="109" bestFit="1" customWidth="1"/>
    <col min="13834" max="13834" width="4.85546875" style="109" bestFit="1" customWidth="1"/>
    <col min="13835" max="13835" width="7.7109375" style="109" bestFit="1" customWidth="1"/>
    <col min="13836" max="13836" width="15.140625" style="109" bestFit="1" customWidth="1"/>
    <col min="13837" max="13837" width="18.140625" style="109" bestFit="1" customWidth="1"/>
    <col min="13838" max="13838" width="8.28515625" style="109" bestFit="1" customWidth="1"/>
    <col min="13839" max="13839" width="17.7109375" style="109" customWidth="1"/>
    <col min="13840" max="14080" width="9.140625" style="109"/>
    <col min="14081" max="14081" width="6.7109375" style="109" customWidth="1"/>
    <col min="14082" max="14082" width="6.42578125" style="109" customWidth="1"/>
    <col min="14083" max="14083" width="12" style="109" customWidth="1"/>
    <col min="14084" max="14084" width="21.28515625" style="109" bestFit="1" customWidth="1"/>
    <col min="14085" max="14085" width="11.7109375" style="109" bestFit="1" customWidth="1"/>
    <col min="14086" max="14088" width="11.28515625" style="109" customWidth="1"/>
    <col min="14089" max="14089" width="5.7109375" style="109" bestFit="1" customWidth="1"/>
    <col min="14090" max="14090" width="4.85546875" style="109" bestFit="1" customWidth="1"/>
    <col min="14091" max="14091" width="7.7109375" style="109" bestFit="1" customWidth="1"/>
    <col min="14092" max="14092" width="15.140625" style="109" bestFit="1" customWidth="1"/>
    <col min="14093" max="14093" width="18.140625" style="109" bestFit="1" customWidth="1"/>
    <col min="14094" max="14094" width="8.28515625" style="109" bestFit="1" customWidth="1"/>
    <col min="14095" max="14095" width="17.7109375" style="109" customWidth="1"/>
    <col min="14096" max="14336" width="9.140625" style="109"/>
    <col min="14337" max="14337" width="6.7109375" style="109" customWidth="1"/>
    <col min="14338" max="14338" width="6.42578125" style="109" customWidth="1"/>
    <col min="14339" max="14339" width="12" style="109" customWidth="1"/>
    <col min="14340" max="14340" width="21.28515625" style="109" bestFit="1" customWidth="1"/>
    <col min="14341" max="14341" width="11.7109375" style="109" bestFit="1" customWidth="1"/>
    <col min="14342" max="14344" width="11.28515625" style="109" customWidth="1"/>
    <col min="14345" max="14345" width="5.7109375" style="109" bestFit="1" customWidth="1"/>
    <col min="14346" max="14346" width="4.85546875" style="109" bestFit="1" customWidth="1"/>
    <col min="14347" max="14347" width="7.7109375" style="109" bestFit="1" customWidth="1"/>
    <col min="14348" max="14348" width="15.140625" style="109" bestFit="1" customWidth="1"/>
    <col min="14349" max="14349" width="18.140625" style="109" bestFit="1" customWidth="1"/>
    <col min="14350" max="14350" width="8.28515625" style="109" bestFit="1" customWidth="1"/>
    <col min="14351" max="14351" width="17.7109375" style="109" customWidth="1"/>
    <col min="14352" max="14592" width="9.140625" style="109"/>
    <col min="14593" max="14593" width="6.7109375" style="109" customWidth="1"/>
    <col min="14594" max="14594" width="6.42578125" style="109" customWidth="1"/>
    <col min="14595" max="14595" width="12" style="109" customWidth="1"/>
    <col min="14596" max="14596" width="21.28515625" style="109" bestFit="1" customWidth="1"/>
    <col min="14597" max="14597" width="11.7109375" style="109" bestFit="1" customWidth="1"/>
    <col min="14598" max="14600" width="11.28515625" style="109" customWidth="1"/>
    <col min="14601" max="14601" width="5.7109375" style="109" bestFit="1" customWidth="1"/>
    <col min="14602" max="14602" width="4.85546875" style="109" bestFit="1" customWidth="1"/>
    <col min="14603" max="14603" width="7.7109375" style="109" bestFit="1" customWidth="1"/>
    <col min="14604" max="14604" width="15.140625" style="109" bestFit="1" customWidth="1"/>
    <col min="14605" max="14605" width="18.140625" style="109" bestFit="1" customWidth="1"/>
    <col min="14606" max="14606" width="8.28515625" style="109" bestFit="1" customWidth="1"/>
    <col min="14607" max="14607" width="17.7109375" style="109" customWidth="1"/>
    <col min="14608" max="14848" width="9.140625" style="109"/>
    <col min="14849" max="14849" width="6.7109375" style="109" customWidth="1"/>
    <col min="14850" max="14850" width="6.42578125" style="109" customWidth="1"/>
    <col min="14851" max="14851" width="12" style="109" customWidth="1"/>
    <col min="14852" max="14852" width="21.28515625" style="109" bestFit="1" customWidth="1"/>
    <col min="14853" max="14853" width="11.7109375" style="109" bestFit="1" customWidth="1"/>
    <col min="14854" max="14856" width="11.28515625" style="109" customWidth="1"/>
    <col min="14857" max="14857" width="5.7109375" style="109" bestFit="1" customWidth="1"/>
    <col min="14858" max="14858" width="4.85546875" style="109" bestFit="1" customWidth="1"/>
    <col min="14859" max="14859" width="7.7109375" style="109" bestFit="1" customWidth="1"/>
    <col min="14860" max="14860" width="15.140625" style="109" bestFit="1" customWidth="1"/>
    <col min="14861" max="14861" width="18.140625" style="109" bestFit="1" customWidth="1"/>
    <col min="14862" max="14862" width="8.28515625" style="109" bestFit="1" customWidth="1"/>
    <col min="14863" max="14863" width="17.7109375" style="109" customWidth="1"/>
    <col min="14864" max="15104" width="9.140625" style="109"/>
    <col min="15105" max="15105" width="6.7109375" style="109" customWidth="1"/>
    <col min="15106" max="15106" width="6.42578125" style="109" customWidth="1"/>
    <col min="15107" max="15107" width="12" style="109" customWidth="1"/>
    <col min="15108" max="15108" width="21.28515625" style="109" bestFit="1" customWidth="1"/>
    <col min="15109" max="15109" width="11.7109375" style="109" bestFit="1" customWidth="1"/>
    <col min="15110" max="15112" width="11.28515625" style="109" customWidth="1"/>
    <col min="15113" max="15113" width="5.7109375" style="109" bestFit="1" customWidth="1"/>
    <col min="15114" max="15114" width="4.85546875" style="109" bestFit="1" customWidth="1"/>
    <col min="15115" max="15115" width="7.7109375" style="109" bestFit="1" customWidth="1"/>
    <col min="15116" max="15116" width="15.140625" style="109" bestFit="1" customWidth="1"/>
    <col min="15117" max="15117" width="18.140625" style="109" bestFit="1" customWidth="1"/>
    <col min="15118" max="15118" width="8.28515625" style="109" bestFit="1" customWidth="1"/>
    <col min="15119" max="15119" width="17.7109375" style="109" customWidth="1"/>
    <col min="15120" max="15360" width="9.140625" style="109"/>
    <col min="15361" max="15361" width="6.7109375" style="109" customWidth="1"/>
    <col min="15362" max="15362" width="6.42578125" style="109" customWidth="1"/>
    <col min="15363" max="15363" width="12" style="109" customWidth="1"/>
    <col min="15364" max="15364" width="21.28515625" style="109" bestFit="1" customWidth="1"/>
    <col min="15365" max="15365" width="11.7109375" style="109" bestFit="1" customWidth="1"/>
    <col min="15366" max="15368" width="11.28515625" style="109" customWidth="1"/>
    <col min="15369" max="15369" width="5.7109375" style="109" bestFit="1" customWidth="1"/>
    <col min="15370" max="15370" width="4.85546875" style="109" bestFit="1" customWidth="1"/>
    <col min="15371" max="15371" width="7.7109375" style="109" bestFit="1" customWidth="1"/>
    <col min="15372" max="15372" width="15.140625" style="109" bestFit="1" customWidth="1"/>
    <col min="15373" max="15373" width="18.140625" style="109" bestFit="1" customWidth="1"/>
    <col min="15374" max="15374" width="8.28515625" style="109" bestFit="1" customWidth="1"/>
    <col min="15375" max="15375" width="17.7109375" style="109" customWidth="1"/>
    <col min="15376" max="15616" width="9.140625" style="109"/>
    <col min="15617" max="15617" width="6.7109375" style="109" customWidth="1"/>
    <col min="15618" max="15618" width="6.42578125" style="109" customWidth="1"/>
    <col min="15619" max="15619" width="12" style="109" customWidth="1"/>
    <col min="15620" max="15620" width="21.28515625" style="109" bestFit="1" customWidth="1"/>
    <col min="15621" max="15621" width="11.7109375" style="109" bestFit="1" customWidth="1"/>
    <col min="15622" max="15624" width="11.28515625" style="109" customWidth="1"/>
    <col min="15625" max="15625" width="5.7109375" style="109" bestFit="1" customWidth="1"/>
    <col min="15626" max="15626" width="4.85546875" style="109" bestFit="1" customWidth="1"/>
    <col min="15627" max="15627" width="7.7109375" style="109" bestFit="1" customWidth="1"/>
    <col min="15628" max="15628" width="15.140625" style="109" bestFit="1" customWidth="1"/>
    <col min="15629" max="15629" width="18.140625" style="109" bestFit="1" customWidth="1"/>
    <col min="15630" max="15630" width="8.28515625" style="109" bestFit="1" customWidth="1"/>
    <col min="15631" max="15631" width="17.7109375" style="109" customWidth="1"/>
    <col min="15632" max="15872" width="9.140625" style="109"/>
    <col min="15873" max="15873" width="6.7109375" style="109" customWidth="1"/>
    <col min="15874" max="15874" width="6.42578125" style="109" customWidth="1"/>
    <col min="15875" max="15875" width="12" style="109" customWidth="1"/>
    <col min="15876" max="15876" width="21.28515625" style="109" bestFit="1" customWidth="1"/>
    <col min="15877" max="15877" width="11.7109375" style="109" bestFit="1" customWidth="1"/>
    <col min="15878" max="15880" width="11.28515625" style="109" customWidth="1"/>
    <col min="15881" max="15881" width="5.7109375" style="109" bestFit="1" customWidth="1"/>
    <col min="15882" max="15882" width="4.85546875" style="109" bestFit="1" customWidth="1"/>
    <col min="15883" max="15883" width="7.7109375" style="109" bestFit="1" customWidth="1"/>
    <col min="15884" max="15884" width="15.140625" style="109" bestFit="1" customWidth="1"/>
    <col min="15885" max="15885" width="18.140625" style="109" bestFit="1" customWidth="1"/>
    <col min="15886" max="15886" width="8.28515625" style="109" bestFit="1" customWidth="1"/>
    <col min="15887" max="15887" width="17.7109375" style="109" customWidth="1"/>
    <col min="15888" max="16128" width="9.140625" style="109"/>
    <col min="16129" max="16129" width="6.7109375" style="109" customWidth="1"/>
    <col min="16130" max="16130" width="6.42578125" style="109" customWidth="1"/>
    <col min="16131" max="16131" width="12" style="109" customWidth="1"/>
    <col min="16132" max="16132" width="21.28515625" style="109" bestFit="1" customWidth="1"/>
    <col min="16133" max="16133" width="11.7109375" style="109" bestFit="1" customWidth="1"/>
    <col min="16134" max="16136" width="11.28515625" style="109" customWidth="1"/>
    <col min="16137" max="16137" width="5.7109375" style="109" bestFit="1" customWidth="1"/>
    <col min="16138" max="16138" width="4.85546875" style="109" bestFit="1" customWidth="1"/>
    <col min="16139" max="16139" width="7.7109375" style="109" bestFit="1" customWidth="1"/>
    <col min="16140" max="16140" width="15.140625" style="109" bestFit="1" customWidth="1"/>
    <col min="16141" max="16141" width="18.140625" style="109" bestFit="1" customWidth="1"/>
    <col min="16142" max="16142" width="8.28515625" style="109" bestFit="1" customWidth="1"/>
    <col min="16143" max="16143" width="17.7109375" style="109" customWidth="1"/>
    <col min="16144" max="16384" width="9.140625" style="109"/>
  </cols>
  <sheetData>
    <row r="1" spans="2:14" ht="35.25">
      <c r="B1" s="105" t="s">
        <v>353</v>
      </c>
      <c r="C1" s="106"/>
      <c r="D1" s="106"/>
      <c r="E1" s="107"/>
      <c r="F1" s="107"/>
      <c r="G1" s="107"/>
      <c r="H1" s="107"/>
      <c r="I1" s="108"/>
      <c r="J1" s="107"/>
      <c r="K1" s="107"/>
      <c r="L1" s="107"/>
      <c r="M1" s="107"/>
      <c r="N1" s="107"/>
    </row>
    <row r="2" spans="2:14" ht="20.25" customHeight="1">
      <c r="B2" s="110"/>
      <c r="C2" s="111"/>
      <c r="D2" s="111"/>
      <c r="I2" s="112"/>
      <c r="J2" s="113"/>
      <c r="L2" s="113"/>
      <c r="M2" s="113"/>
      <c r="N2" s="113"/>
    </row>
    <row r="3" spans="2:14" ht="15.75">
      <c r="B3" s="114"/>
      <c r="C3" s="115" t="s">
        <v>354</v>
      </c>
      <c r="D3" s="116" t="s">
        <v>355</v>
      </c>
      <c r="F3" s="117" t="s">
        <v>230</v>
      </c>
      <c r="G3" s="118" t="s">
        <v>229</v>
      </c>
      <c r="H3" s="119" t="s">
        <v>250</v>
      </c>
      <c r="J3" s="113"/>
      <c r="L3" s="113"/>
      <c r="M3" s="113"/>
      <c r="N3" s="113"/>
    </row>
    <row r="4" spans="2:14">
      <c r="B4" s="114"/>
      <c r="C4" s="120" t="s">
        <v>356</v>
      </c>
      <c r="D4" s="121"/>
      <c r="F4" s="122"/>
      <c r="G4" s="123"/>
      <c r="H4" s="124"/>
      <c r="I4" s="125"/>
      <c r="J4" s="113"/>
      <c r="K4" s="113"/>
      <c r="L4" s="113"/>
      <c r="M4" s="113"/>
      <c r="N4" s="113"/>
    </row>
    <row r="5" spans="2:14">
      <c r="B5" s="114"/>
      <c r="C5" s="126" t="s">
        <v>357</v>
      </c>
      <c r="D5" s="127"/>
      <c r="F5" s="128"/>
      <c r="G5" s="129"/>
      <c r="H5" s="127"/>
      <c r="I5" s="125"/>
      <c r="J5" s="113"/>
      <c r="K5" s="113"/>
      <c r="L5" s="113"/>
      <c r="M5" s="113"/>
      <c r="N5" s="113"/>
    </row>
    <row r="6" spans="2:14">
      <c r="B6" s="114"/>
      <c r="C6" s="130" t="s">
        <v>358</v>
      </c>
      <c r="D6" s="124"/>
      <c r="F6" s="122"/>
      <c r="G6" s="123"/>
      <c r="H6" s="124"/>
      <c r="I6" s="125"/>
      <c r="J6" s="113"/>
      <c r="K6" s="113"/>
      <c r="L6" s="113"/>
      <c r="M6" s="113"/>
      <c r="N6" s="113"/>
    </row>
    <row r="7" spans="2:14">
      <c r="B7" s="114"/>
      <c r="C7" s="126" t="s">
        <v>359</v>
      </c>
      <c r="D7" s="127"/>
      <c r="F7" s="128"/>
      <c r="G7" s="129"/>
      <c r="H7" s="127"/>
      <c r="I7" s="125"/>
      <c r="J7" s="113"/>
      <c r="K7" s="113"/>
      <c r="L7" s="113"/>
      <c r="M7" s="113"/>
      <c r="N7" s="113"/>
    </row>
    <row r="8" spans="2:14">
      <c r="B8" s="114"/>
      <c r="C8" s="130" t="s">
        <v>360</v>
      </c>
      <c r="D8" s="124"/>
      <c r="F8" s="122"/>
      <c r="G8" s="123"/>
      <c r="H8" s="124"/>
      <c r="I8" s="125"/>
      <c r="J8" s="113"/>
      <c r="K8" s="113"/>
      <c r="L8" s="113"/>
      <c r="M8" s="113"/>
      <c r="N8" s="113"/>
    </row>
    <row r="9" spans="2:14">
      <c r="B9" s="114"/>
      <c r="C9" s="126" t="s">
        <v>361</v>
      </c>
      <c r="D9" s="127"/>
      <c r="F9" s="128"/>
      <c r="G9" s="129"/>
      <c r="H9" s="127"/>
      <c r="I9" s="125"/>
      <c r="J9" s="113"/>
      <c r="K9" s="113"/>
      <c r="L9" s="113"/>
      <c r="M9" s="113"/>
      <c r="N9" s="113"/>
    </row>
    <row r="10" spans="2:14">
      <c r="B10" s="114"/>
      <c r="C10" s="130" t="s">
        <v>362</v>
      </c>
      <c r="D10" s="124"/>
      <c r="F10" s="122"/>
      <c r="G10" s="123"/>
      <c r="H10" s="124"/>
      <c r="I10" s="125"/>
      <c r="J10" s="113"/>
      <c r="K10" s="113"/>
      <c r="L10" s="113"/>
      <c r="M10" s="113"/>
      <c r="N10" s="113"/>
    </row>
    <row r="11" spans="2:14">
      <c r="B11" s="114"/>
      <c r="C11" s="126" t="s">
        <v>363</v>
      </c>
      <c r="D11" s="127"/>
      <c r="F11" s="128"/>
      <c r="G11" s="129"/>
      <c r="H11" s="127"/>
      <c r="I11" s="125"/>
      <c r="J11" s="113"/>
      <c r="K11" s="113"/>
      <c r="L11" s="113"/>
      <c r="M11" s="113"/>
      <c r="N11" s="113"/>
    </row>
    <row r="12" spans="2:14">
      <c r="B12" s="114"/>
      <c r="C12" s="130" t="s">
        <v>364</v>
      </c>
      <c r="D12" s="124"/>
      <c r="F12" s="122"/>
      <c r="G12" s="123"/>
      <c r="H12" s="124"/>
      <c r="I12" s="125"/>
      <c r="J12" s="113"/>
      <c r="K12" s="113"/>
      <c r="L12" s="113"/>
      <c r="M12" s="113"/>
      <c r="N12" s="113"/>
    </row>
    <row r="13" spans="2:14" ht="14.25" customHeight="1">
      <c r="B13" s="114"/>
      <c r="C13" s="131" t="s">
        <v>365</v>
      </c>
      <c r="D13" s="132"/>
      <c r="F13" s="133"/>
      <c r="G13" s="134"/>
      <c r="H13" s="132"/>
      <c r="I13" s="125"/>
      <c r="J13" s="113"/>
      <c r="K13" s="113"/>
      <c r="L13" s="113"/>
      <c r="M13" s="113"/>
      <c r="N13" s="113"/>
    </row>
    <row r="14" spans="2:14" ht="16.5" customHeight="1">
      <c r="I14" s="135"/>
      <c r="J14" s="136"/>
      <c r="K14" s="137"/>
      <c r="L14" s="136"/>
      <c r="M14" s="138"/>
    </row>
    <row r="15" spans="2:14" ht="9.75" customHeight="1">
      <c r="B15" s="110"/>
      <c r="C15" s="111"/>
      <c r="D15" s="111"/>
      <c r="I15" s="139"/>
      <c r="J15" s="113"/>
      <c r="L15" s="113"/>
      <c r="M15" s="113"/>
      <c r="N15" s="113"/>
    </row>
    <row r="16" spans="2:14">
      <c r="B16" s="152" t="s">
        <v>366</v>
      </c>
      <c r="C16" s="153" t="s">
        <v>259</v>
      </c>
      <c r="D16" s="153" t="s">
        <v>367</v>
      </c>
      <c r="E16" s="153" t="s">
        <v>368</v>
      </c>
      <c r="F16" s="153" t="s">
        <v>369</v>
      </c>
      <c r="G16" s="153" t="s">
        <v>370</v>
      </c>
      <c r="H16" s="153" t="s">
        <v>371</v>
      </c>
      <c r="I16" s="153" t="s">
        <v>264</v>
      </c>
      <c r="J16" s="153" t="s">
        <v>372</v>
      </c>
      <c r="K16" s="153" t="s">
        <v>265</v>
      </c>
      <c r="L16" s="153" t="s">
        <v>373</v>
      </c>
      <c r="M16" s="153" t="s">
        <v>226</v>
      </c>
      <c r="N16" s="154" t="s">
        <v>374</v>
      </c>
    </row>
    <row r="17" spans="2:14">
      <c r="B17" s="161">
        <v>2</v>
      </c>
      <c r="C17" s="162" t="s">
        <v>239</v>
      </c>
      <c r="D17" s="162" t="s">
        <v>375</v>
      </c>
      <c r="E17" s="162" t="s">
        <v>356</v>
      </c>
      <c r="F17" s="162" t="s">
        <v>376</v>
      </c>
      <c r="G17" s="162" t="s">
        <v>377</v>
      </c>
      <c r="H17" s="162" t="s">
        <v>378</v>
      </c>
      <c r="I17" s="162">
        <v>2003</v>
      </c>
      <c r="J17" s="162">
        <f t="shared" ref="J17:J80" ca="1" si="0">YEAR(NOW())-I17</f>
        <v>12</v>
      </c>
      <c r="K17" s="162">
        <v>15900</v>
      </c>
      <c r="L17" s="162" t="s">
        <v>379</v>
      </c>
      <c r="M17" s="162" t="s">
        <v>250</v>
      </c>
      <c r="N17" s="163" t="s">
        <v>380</v>
      </c>
    </row>
    <row r="18" spans="2:14">
      <c r="B18" s="155">
        <v>7</v>
      </c>
      <c r="C18" s="156" t="s">
        <v>239</v>
      </c>
      <c r="D18" s="156" t="s">
        <v>355</v>
      </c>
      <c r="E18" s="156" t="s">
        <v>356</v>
      </c>
      <c r="F18" s="156" t="s">
        <v>381</v>
      </c>
      <c r="G18" s="156" t="s">
        <v>382</v>
      </c>
      <c r="H18" s="156" t="s">
        <v>378</v>
      </c>
      <c r="I18" s="156">
        <v>2000</v>
      </c>
      <c r="J18" s="156">
        <f t="shared" ca="1" si="0"/>
        <v>15</v>
      </c>
      <c r="K18" s="156">
        <v>11000</v>
      </c>
      <c r="L18" s="156" t="s">
        <v>383</v>
      </c>
      <c r="M18" s="156" t="s">
        <v>230</v>
      </c>
      <c r="N18" s="157" t="s">
        <v>380</v>
      </c>
    </row>
    <row r="19" spans="2:14">
      <c r="B19" s="161">
        <v>16</v>
      </c>
      <c r="C19" s="162" t="s">
        <v>239</v>
      </c>
      <c r="D19" s="162" t="s">
        <v>375</v>
      </c>
      <c r="E19" s="162" t="s">
        <v>356</v>
      </c>
      <c r="F19" s="162" t="s">
        <v>384</v>
      </c>
      <c r="G19" s="162" t="s">
        <v>382</v>
      </c>
      <c r="H19" s="162" t="s">
        <v>385</v>
      </c>
      <c r="I19" s="162">
        <v>2003</v>
      </c>
      <c r="J19" s="162">
        <f t="shared" ca="1" si="0"/>
        <v>12</v>
      </c>
      <c r="K19" s="162">
        <v>12400</v>
      </c>
      <c r="L19" s="162" t="s">
        <v>386</v>
      </c>
      <c r="M19" s="162" t="s">
        <v>230</v>
      </c>
      <c r="N19" s="163" t="s">
        <v>387</v>
      </c>
    </row>
    <row r="20" spans="2:14">
      <c r="B20" s="155">
        <v>25</v>
      </c>
      <c r="C20" s="156" t="s">
        <v>239</v>
      </c>
      <c r="D20" s="156" t="s">
        <v>375</v>
      </c>
      <c r="E20" s="156" t="s">
        <v>356</v>
      </c>
      <c r="F20" s="156" t="s">
        <v>388</v>
      </c>
      <c r="G20" s="156" t="s">
        <v>377</v>
      </c>
      <c r="H20" s="156" t="s">
        <v>385</v>
      </c>
      <c r="I20" s="156">
        <v>1999</v>
      </c>
      <c r="J20" s="156">
        <f t="shared" ca="1" si="0"/>
        <v>16</v>
      </c>
      <c r="K20" s="156">
        <v>4500</v>
      </c>
      <c r="L20" s="156" t="s">
        <v>389</v>
      </c>
      <c r="M20" s="156" t="s">
        <v>230</v>
      </c>
      <c r="N20" s="157" t="s">
        <v>380</v>
      </c>
    </row>
    <row r="21" spans="2:14">
      <c r="B21" s="161">
        <v>26</v>
      </c>
      <c r="C21" s="162" t="s">
        <v>240</v>
      </c>
      <c r="D21" s="162" t="s">
        <v>355</v>
      </c>
      <c r="E21" s="162" t="s">
        <v>356</v>
      </c>
      <c r="F21" s="162" t="s">
        <v>381</v>
      </c>
      <c r="G21" s="162" t="s">
        <v>382</v>
      </c>
      <c r="H21" s="162" t="s">
        <v>390</v>
      </c>
      <c r="I21" s="162">
        <v>2000</v>
      </c>
      <c r="J21" s="162">
        <f t="shared" ca="1" si="0"/>
        <v>15</v>
      </c>
      <c r="K21" s="162">
        <v>3999</v>
      </c>
      <c r="L21" s="162" t="s">
        <v>383</v>
      </c>
      <c r="M21" s="162" t="s">
        <v>229</v>
      </c>
      <c r="N21" s="163" t="s">
        <v>380</v>
      </c>
    </row>
    <row r="22" spans="2:14">
      <c r="B22" s="155">
        <v>40</v>
      </c>
      <c r="C22" s="156" t="s">
        <v>240</v>
      </c>
      <c r="D22" s="156" t="s">
        <v>355</v>
      </c>
      <c r="E22" s="156" t="s">
        <v>356</v>
      </c>
      <c r="F22" s="156" t="s">
        <v>376</v>
      </c>
      <c r="G22" s="156" t="s">
        <v>377</v>
      </c>
      <c r="H22" s="156" t="s">
        <v>385</v>
      </c>
      <c r="I22" s="156">
        <v>2000</v>
      </c>
      <c r="J22" s="156">
        <f t="shared" ca="1" si="0"/>
        <v>15</v>
      </c>
      <c r="K22" s="156">
        <v>3200</v>
      </c>
      <c r="L22" s="156" t="s">
        <v>391</v>
      </c>
      <c r="M22" s="156" t="s">
        <v>229</v>
      </c>
      <c r="N22" s="157" t="s">
        <v>392</v>
      </c>
    </row>
    <row r="23" spans="2:14">
      <c r="B23" s="161">
        <v>44</v>
      </c>
      <c r="C23" s="162" t="s">
        <v>240</v>
      </c>
      <c r="D23" s="162" t="s">
        <v>355</v>
      </c>
      <c r="E23" s="162" t="s">
        <v>356</v>
      </c>
      <c r="F23" s="162" t="s">
        <v>393</v>
      </c>
      <c r="G23" s="162" t="s">
        <v>394</v>
      </c>
      <c r="H23" s="162" t="s">
        <v>378</v>
      </c>
      <c r="I23" s="162">
        <v>2003</v>
      </c>
      <c r="J23" s="162">
        <f t="shared" ca="1" si="0"/>
        <v>12</v>
      </c>
      <c r="K23" s="162">
        <v>15400</v>
      </c>
      <c r="L23" s="162" t="s">
        <v>379</v>
      </c>
      <c r="M23" s="162" t="s">
        <v>229</v>
      </c>
      <c r="N23" s="163" t="s">
        <v>392</v>
      </c>
    </row>
    <row r="24" spans="2:14">
      <c r="B24" s="155">
        <v>47</v>
      </c>
      <c r="C24" s="156" t="s">
        <v>240</v>
      </c>
      <c r="D24" s="156" t="s">
        <v>375</v>
      </c>
      <c r="E24" s="156" t="s">
        <v>356</v>
      </c>
      <c r="F24" s="156" t="s">
        <v>376</v>
      </c>
      <c r="G24" s="156" t="s">
        <v>377</v>
      </c>
      <c r="H24" s="156" t="s">
        <v>395</v>
      </c>
      <c r="I24" s="156">
        <v>2000</v>
      </c>
      <c r="J24" s="156">
        <f t="shared" ca="1" si="0"/>
        <v>15</v>
      </c>
      <c r="K24" s="156">
        <v>2540</v>
      </c>
      <c r="L24" s="156" t="s">
        <v>389</v>
      </c>
      <c r="M24" s="156" t="s">
        <v>229</v>
      </c>
      <c r="N24" s="157" t="s">
        <v>396</v>
      </c>
    </row>
    <row r="25" spans="2:14">
      <c r="B25" s="161">
        <v>48</v>
      </c>
      <c r="C25" s="162" t="s">
        <v>240</v>
      </c>
      <c r="D25" s="162" t="s">
        <v>355</v>
      </c>
      <c r="E25" s="162" t="s">
        <v>356</v>
      </c>
      <c r="F25" s="162" t="s">
        <v>397</v>
      </c>
      <c r="G25" s="162" t="s">
        <v>394</v>
      </c>
      <c r="H25" s="162" t="s">
        <v>395</v>
      </c>
      <c r="I25" s="162">
        <v>2003</v>
      </c>
      <c r="J25" s="162">
        <f t="shared" ca="1" si="0"/>
        <v>12</v>
      </c>
      <c r="K25" s="162">
        <v>3400</v>
      </c>
      <c r="L25" s="162" t="s">
        <v>391</v>
      </c>
      <c r="M25" s="162" t="s">
        <v>230</v>
      </c>
      <c r="N25" s="163" t="s">
        <v>392</v>
      </c>
    </row>
    <row r="26" spans="2:14">
      <c r="B26" s="155">
        <v>55</v>
      </c>
      <c r="C26" s="156" t="s">
        <v>240</v>
      </c>
      <c r="D26" s="156" t="s">
        <v>355</v>
      </c>
      <c r="E26" s="156" t="s">
        <v>356</v>
      </c>
      <c r="F26" s="156" t="s">
        <v>388</v>
      </c>
      <c r="G26" s="156" t="s">
        <v>377</v>
      </c>
      <c r="H26" s="156" t="s">
        <v>398</v>
      </c>
      <c r="I26" s="156">
        <v>2001</v>
      </c>
      <c r="J26" s="156">
        <f t="shared" ca="1" si="0"/>
        <v>14</v>
      </c>
      <c r="K26" s="156">
        <v>3420</v>
      </c>
      <c r="L26" s="156" t="s">
        <v>391</v>
      </c>
      <c r="M26" s="156" t="s">
        <v>230</v>
      </c>
      <c r="N26" s="157" t="s">
        <v>380</v>
      </c>
    </row>
    <row r="27" spans="2:14">
      <c r="B27" s="161">
        <v>57</v>
      </c>
      <c r="C27" s="162" t="s">
        <v>240</v>
      </c>
      <c r="D27" s="162" t="s">
        <v>375</v>
      </c>
      <c r="E27" s="162" t="s">
        <v>356</v>
      </c>
      <c r="F27" s="162" t="s">
        <v>381</v>
      </c>
      <c r="G27" s="162" t="s">
        <v>382</v>
      </c>
      <c r="H27" s="162" t="s">
        <v>398</v>
      </c>
      <c r="I27" s="162">
        <v>2000</v>
      </c>
      <c r="J27" s="162">
        <f t="shared" ca="1" si="0"/>
        <v>15</v>
      </c>
      <c r="K27" s="162">
        <v>2540</v>
      </c>
      <c r="L27" s="162" t="s">
        <v>389</v>
      </c>
      <c r="M27" s="162" t="s">
        <v>230</v>
      </c>
      <c r="N27" s="163" t="s">
        <v>396</v>
      </c>
    </row>
    <row r="28" spans="2:14">
      <c r="B28" s="155">
        <v>61</v>
      </c>
      <c r="C28" s="156" t="s">
        <v>241</v>
      </c>
      <c r="D28" s="156" t="s">
        <v>355</v>
      </c>
      <c r="E28" s="156" t="s">
        <v>356</v>
      </c>
      <c r="F28" s="156" t="s">
        <v>376</v>
      </c>
      <c r="G28" s="156" t="s">
        <v>377</v>
      </c>
      <c r="H28" s="156" t="s">
        <v>395</v>
      </c>
      <c r="I28" s="156">
        <v>2006</v>
      </c>
      <c r="J28" s="156">
        <f t="shared" ca="1" si="0"/>
        <v>9</v>
      </c>
      <c r="K28" s="156">
        <v>23450</v>
      </c>
      <c r="L28" s="156" t="s">
        <v>379</v>
      </c>
      <c r="M28" s="156" t="s">
        <v>230</v>
      </c>
      <c r="N28" s="157" t="s">
        <v>380</v>
      </c>
    </row>
    <row r="29" spans="2:14">
      <c r="B29" s="161">
        <v>65</v>
      </c>
      <c r="C29" s="162" t="s">
        <v>241</v>
      </c>
      <c r="D29" s="162" t="s">
        <v>399</v>
      </c>
      <c r="E29" s="162" t="s">
        <v>356</v>
      </c>
      <c r="F29" s="162" t="s">
        <v>388</v>
      </c>
      <c r="G29" s="162" t="s">
        <v>377</v>
      </c>
      <c r="H29" s="162" t="s">
        <v>378</v>
      </c>
      <c r="I29" s="162">
        <v>2001</v>
      </c>
      <c r="J29" s="162">
        <f t="shared" ca="1" si="0"/>
        <v>14</v>
      </c>
      <c r="K29" s="162">
        <v>13400</v>
      </c>
      <c r="L29" s="162" t="s">
        <v>379</v>
      </c>
      <c r="M29" s="162" t="s">
        <v>250</v>
      </c>
      <c r="N29" s="163" t="s">
        <v>387</v>
      </c>
    </row>
    <row r="30" spans="2:14">
      <c r="B30" s="155">
        <v>69</v>
      </c>
      <c r="C30" s="156" t="s">
        <v>241</v>
      </c>
      <c r="D30" s="156" t="s">
        <v>375</v>
      </c>
      <c r="E30" s="156" t="s">
        <v>356</v>
      </c>
      <c r="F30" s="156" t="s">
        <v>388</v>
      </c>
      <c r="G30" s="156" t="s">
        <v>377</v>
      </c>
      <c r="H30" s="156" t="s">
        <v>385</v>
      </c>
      <c r="I30" s="156">
        <v>2001</v>
      </c>
      <c r="J30" s="156">
        <f t="shared" ca="1" si="0"/>
        <v>14</v>
      </c>
      <c r="K30" s="156">
        <v>15400</v>
      </c>
      <c r="L30" s="156" t="s">
        <v>386</v>
      </c>
      <c r="M30" s="156" t="s">
        <v>230</v>
      </c>
      <c r="N30" s="157" t="s">
        <v>392</v>
      </c>
    </row>
    <row r="31" spans="2:14">
      <c r="B31" s="161">
        <v>77</v>
      </c>
      <c r="C31" s="162" t="s">
        <v>241</v>
      </c>
      <c r="D31" s="162" t="s">
        <v>375</v>
      </c>
      <c r="E31" s="162" t="s">
        <v>356</v>
      </c>
      <c r="F31" s="162" t="s">
        <v>384</v>
      </c>
      <c r="G31" s="162" t="s">
        <v>382</v>
      </c>
      <c r="H31" s="162" t="s">
        <v>385</v>
      </c>
      <c r="I31" s="162">
        <v>2000</v>
      </c>
      <c r="J31" s="162">
        <f t="shared" ca="1" si="0"/>
        <v>15</v>
      </c>
      <c r="K31" s="162">
        <v>5900</v>
      </c>
      <c r="L31" s="162" t="s">
        <v>379</v>
      </c>
      <c r="M31" s="162" t="s">
        <v>229</v>
      </c>
      <c r="N31" s="163" t="s">
        <v>392</v>
      </c>
    </row>
    <row r="32" spans="2:14">
      <c r="B32" s="155">
        <v>84</v>
      </c>
      <c r="C32" s="156" t="s">
        <v>241</v>
      </c>
      <c r="D32" s="156" t="s">
        <v>355</v>
      </c>
      <c r="E32" s="156" t="s">
        <v>356</v>
      </c>
      <c r="F32" s="156" t="s">
        <v>400</v>
      </c>
      <c r="G32" s="156" t="s">
        <v>377</v>
      </c>
      <c r="H32" s="156" t="s">
        <v>395</v>
      </c>
      <c r="I32" s="156">
        <v>2000</v>
      </c>
      <c r="J32" s="156">
        <f t="shared" ca="1" si="0"/>
        <v>15</v>
      </c>
      <c r="K32" s="156">
        <v>2090</v>
      </c>
      <c r="L32" s="156" t="s">
        <v>389</v>
      </c>
      <c r="M32" s="156" t="s">
        <v>230</v>
      </c>
      <c r="N32" s="157" t="s">
        <v>387</v>
      </c>
    </row>
    <row r="33" spans="2:14">
      <c r="B33" s="161">
        <v>88</v>
      </c>
      <c r="C33" s="162" t="s">
        <v>241</v>
      </c>
      <c r="D33" s="162" t="s">
        <v>355</v>
      </c>
      <c r="E33" s="162" t="s">
        <v>356</v>
      </c>
      <c r="F33" s="162" t="s">
        <v>400</v>
      </c>
      <c r="G33" s="162" t="s">
        <v>377</v>
      </c>
      <c r="H33" s="162" t="s">
        <v>390</v>
      </c>
      <c r="I33" s="162">
        <v>2004</v>
      </c>
      <c r="J33" s="162">
        <f t="shared" ca="1" si="0"/>
        <v>11</v>
      </c>
      <c r="K33" s="162">
        <v>4500</v>
      </c>
      <c r="L33" s="162" t="s">
        <v>389</v>
      </c>
      <c r="M33" s="162" t="s">
        <v>250</v>
      </c>
      <c r="N33" s="163" t="s">
        <v>387</v>
      </c>
    </row>
    <row r="34" spans="2:14">
      <c r="B34" s="155">
        <v>92</v>
      </c>
      <c r="C34" s="156" t="s">
        <v>241</v>
      </c>
      <c r="D34" s="156" t="s">
        <v>375</v>
      </c>
      <c r="E34" s="156" t="s">
        <v>356</v>
      </c>
      <c r="F34" s="156" t="s">
        <v>376</v>
      </c>
      <c r="G34" s="156" t="s">
        <v>377</v>
      </c>
      <c r="H34" s="156" t="s">
        <v>385</v>
      </c>
      <c r="I34" s="156">
        <v>2000</v>
      </c>
      <c r="J34" s="156">
        <f t="shared" ca="1" si="0"/>
        <v>15</v>
      </c>
      <c r="K34" s="156">
        <v>3400</v>
      </c>
      <c r="L34" s="156" t="s">
        <v>383</v>
      </c>
      <c r="M34" s="156" t="s">
        <v>230</v>
      </c>
      <c r="N34" s="157" t="s">
        <v>380</v>
      </c>
    </row>
    <row r="35" spans="2:14">
      <c r="B35" s="161">
        <v>95</v>
      </c>
      <c r="C35" s="162" t="s">
        <v>241</v>
      </c>
      <c r="D35" s="162" t="s">
        <v>355</v>
      </c>
      <c r="E35" s="162" t="s">
        <v>356</v>
      </c>
      <c r="F35" s="162" t="s">
        <v>388</v>
      </c>
      <c r="G35" s="162" t="s">
        <v>377</v>
      </c>
      <c r="H35" s="162" t="s">
        <v>385</v>
      </c>
      <c r="I35" s="162">
        <v>2000</v>
      </c>
      <c r="J35" s="162">
        <f t="shared" ca="1" si="0"/>
        <v>15</v>
      </c>
      <c r="K35" s="162">
        <v>3900</v>
      </c>
      <c r="L35" s="162" t="s">
        <v>383</v>
      </c>
      <c r="M35" s="162" t="s">
        <v>230</v>
      </c>
      <c r="N35" s="163" t="s">
        <v>392</v>
      </c>
    </row>
    <row r="36" spans="2:14">
      <c r="B36" s="155">
        <v>96</v>
      </c>
      <c r="C36" s="156" t="s">
        <v>241</v>
      </c>
      <c r="D36" s="156" t="s">
        <v>375</v>
      </c>
      <c r="E36" s="156" t="s">
        <v>356</v>
      </c>
      <c r="F36" s="156" t="s">
        <v>393</v>
      </c>
      <c r="G36" s="156" t="s">
        <v>394</v>
      </c>
      <c r="H36" s="156" t="s">
        <v>401</v>
      </c>
      <c r="I36" s="156">
        <v>2008</v>
      </c>
      <c r="J36" s="156">
        <f t="shared" ca="1" si="0"/>
        <v>7</v>
      </c>
      <c r="K36" s="156">
        <v>70300</v>
      </c>
      <c r="L36" s="156" t="s">
        <v>389</v>
      </c>
      <c r="M36" s="156" t="s">
        <v>229</v>
      </c>
      <c r="N36" s="157" t="s">
        <v>380</v>
      </c>
    </row>
    <row r="37" spans="2:14">
      <c r="B37" s="161">
        <v>103</v>
      </c>
      <c r="C37" s="162" t="s">
        <v>241</v>
      </c>
      <c r="D37" s="162" t="s">
        <v>355</v>
      </c>
      <c r="E37" s="162" t="s">
        <v>356</v>
      </c>
      <c r="F37" s="162" t="s">
        <v>388</v>
      </c>
      <c r="G37" s="162" t="s">
        <v>377</v>
      </c>
      <c r="H37" s="162" t="s">
        <v>402</v>
      </c>
      <c r="I37" s="162">
        <v>2010</v>
      </c>
      <c r="J37" s="162">
        <f t="shared" ca="1" si="0"/>
        <v>5</v>
      </c>
      <c r="K37" s="162">
        <v>90000</v>
      </c>
      <c r="L37" s="162" t="s">
        <v>403</v>
      </c>
      <c r="M37" s="162" t="s">
        <v>250</v>
      </c>
      <c r="N37" s="163" t="s">
        <v>396</v>
      </c>
    </row>
    <row r="38" spans="2:14">
      <c r="B38" s="155">
        <v>4</v>
      </c>
      <c r="C38" s="156" t="s">
        <v>239</v>
      </c>
      <c r="D38" s="156" t="s">
        <v>399</v>
      </c>
      <c r="E38" s="156" t="s">
        <v>357</v>
      </c>
      <c r="F38" s="156" t="s">
        <v>404</v>
      </c>
      <c r="G38" s="156" t="s">
        <v>394</v>
      </c>
      <c r="H38" s="156" t="s">
        <v>378</v>
      </c>
      <c r="I38" s="156">
        <v>2002</v>
      </c>
      <c r="J38" s="156">
        <f t="shared" ca="1" si="0"/>
        <v>13</v>
      </c>
      <c r="K38" s="156">
        <v>43211</v>
      </c>
      <c r="L38" s="156" t="s">
        <v>379</v>
      </c>
      <c r="M38" s="156" t="s">
        <v>230</v>
      </c>
      <c r="N38" s="157" t="s">
        <v>392</v>
      </c>
    </row>
    <row r="39" spans="2:14">
      <c r="B39" s="161">
        <v>6</v>
      </c>
      <c r="C39" s="162" t="s">
        <v>239</v>
      </c>
      <c r="D39" s="162" t="s">
        <v>375</v>
      </c>
      <c r="E39" s="162" t="s">
        <v>357</v>
      </c>
      <c r="F39" s="162" t="s">
        <v>405</v>
      </c>
      <c r="G39" s="162" t="s">
        <v>377</v>
      </c>
      <c r="H39" s="162" t="s">
        <v>398</v>
      </c>
      <c r="I39" s="162">
        <v>2000</v>
      </c>
      <c r="J39" s="162">
        <f t="shared" ca="1" si="0"/>
        <v>15</v>
      </c>
      <c r="K39" s="162">
        <v>2050</v>
      </c>
      <c r="L39" s="162" t="s">
        <v>391</v>
      </c>
      <c r="M39" s="162" t="s">
        <v>250</v>
      </c>
      <c r="N39" s="163" t="s">
        <v>396</v>
      </c>
    </row>
    <row r="40" spans="2:14">
      <c r="B40" s="155">
        <v>15</v>
      </c>
      <c r="C40" s="156" t="s">
        <v>239</v>
      </c>
      <c r="D40" s="156" t="s">
        <v>399</v>
      </c>
      <c r="E40" s="156" t="s">
        <v>357</v>
      </c>
      <c r="F40" s="156" t="s">
        <v>406</v>
      </c>
      <c r="G40" s="156" t="s">
        <v>382</v>
      </c>
      <c r="H40" s="156" t="s">
        <v>390</v>
      </c>
      <c r="I40" s="156">
        <v>1985</v>
      </c>
      <c r="J40" s="156">
        <f t="shared" ca="1" si="0"/>
        <v>30</v>
      </c>
      <c r="K40" s="156">
        <v>15000</v>
      </c>
      <c r="L40" s="156" t="s">
        <v>383</v>
      </c>
      <c r="M40" s="156" t="s">
        <v>229</v>
      </c>
      <c r="N40" s="157" t="s">
        <v>380</v>
      </c>
    </row>
    <row r="41" spans="2:14">
      <c r="B41" s="161">
        <v>20</v>
      </c>
      <c r="C41" s="162" t="s">
        <v>239</v>
      </c>
      <c r="D41" s="162" t="s">
        <v>355</v>
      </c>
      <c r="E41" s="162" t="s">
        <v>357</v>
      </c>
      <c r="F41" s="162" t="s">
        <v>406</v>
      </c>
      <c r="G41" s="162" t="s">
        <v>382</v>
      </c>
      <c r="H41" s="162" t="s">
        <v>385</v>
      </c>
      <c r="I41" s="162">
        <v>2000</v>
      </c>
      <c r="J41" s="162">
        <f t="shared" ca="1" si="0"/>
        <v>15</v>
      </c>
      <c r="K41" s="162">
        <v>32100</v>
      </c>
      <c r="L41" s="162" t="s">
        <v>389</v>
      </c>
      <c r="M41" s="162" t="s">
        <v>230</v>
      </c>
      <c r="N41" s="163" t="s">
        <v>380</v>
      </c>
    </row>
    <row r="42" spans="2:14">
      <c r="B42" s="155">
        <v>27</v>
      </c>
      <c r="C42" s="156" t="s">
        <v>240</v>
      </c>
      <c r="D42" s="156" t="s">
        <v>399</v>
      </c>
      <c r="E42" s="156" t="s">
        <v>357</v>
      </c>
      <c r="F42" s="156" t="s">
        <v>407</v>
      </c>
      <c r="G42" s="156" t="s">
        <v>408</v>
      </c>
      <c r="H42" s="156" t="s">
        <v>378</v>
      </c>
      <c r="I42" s="156">
        <v>2003</v>
      </c>
      <c r="J42" s="156">
        <f t="shared" ca="1" si="0"/>
        <v>12</v>
      </c>
      <c r="K42" s="156">
        <v>4200</v>
      </c>
      <c r="L42" s="156" t="s">
        <v>386</v>
      </c>
      <c r="M42" s="156" t="s">
        <v>229</v>
      </c>
      <c r="N42" s="157" t="s">
        <v>392</v>
      </c>
    </row>
    <row r="43" spans="2:14">
      <c r="B43" s="161">
        <v>28</v>
      </c>
      <c r="C43" s="162" t="s">
        <v>240</v>
      </c>
      <c r="D43" s="162" t="s">
        <v>399</v>
      </c>
      <c r="E43" s="162" t="s">
        <v>357</v>
      </c>
      <c r="F43" s="162" t="s">
        <v>405</v>
      </c>
      <c r="G43" s="162" t="s">
        <v>377</v>
      </c>
      <c r="H43" s="162" t="s">
        <v>385</v>
      </c>
      <c r="I43" s="162">
        <v>2001</v>
      </c>
      <c r="J43" s="162">
        <f t="shared" ca="1" si="0"/>
        <v>14</v>
      </c>
      <c r="K43" s="162">
        <v>2540</v>
      </c>
      <c r="L43" s="162" t="s">
        <v>391</v>
      </c>
      <c r="M43" s="162" t="s">
        <v>230</v>
      </c>
      <c r="N43" s="163" t="s">
        <v>396</v>
      </c>
    </row>
    <row r="44" spans="2:14">
      <c r="B44" s="155">
        <v>37</v>
      </c>
      <c r="C44" s="156" t="s">
        <v>240</v>
      </c>
      <c r="D44" s="156" t="s">
        <v>355</v>
      </c>
      <c r="E44" s="156" t="s">
        <v>357</v>
      </c>
      <c r="F44" s="156" t="s">
        <v>406</v>
      </c>
      <c r="G44" s="156" t="s">
        <v>382</v>
      </c>
      <c r="H44" s="156" t="s">
        <v>385</v>
      </c>
      <c r="I44" s="156">
        <v>2001</v>
      </c>
      <c r="J44" s="156">
        <f t="shared" ca="1" si="0"/>
        <v>14</v>
      </c>
      <c r="K44" s="156">
        <v>2540</v>
      </c>
      <c r="L44" s="156" t="s">
        <v>383</v>
      </c>
      <c r="M44" s="156" t="s">
        <v>229</v>
      </c>
      <c r="N44" s="157" t="s">
        <v>387</v>
      </c>
    </row>
    <row r="45" spans="2:14">
      <c r="B45" s="161">
        <v>49</v>
      </c>
      <c r="C45" s="162" t="s">
        <v>240</v>
      </c>
      <c r="D45" s="162" t="s">
        <v>399</v>
      </c>
      <c r="E45" s="162" t="s">
        <v>357</v>
      </c>
      <c r="F45" s="162" t="s">
        <v>405</v>
      </c>
      <c r="G45" s="162" t="s">
        <v>377</v>
      </c>
      <c r="H45" s="162" t="s">
        <v>385</v>
      </c>
      <c r="I45" s="162">
        <v>1999</v>
      </c>
      <c r="J45" s="162">
        <f t="shared" ca="1" si="0"/>
        <v>16</v>
      </c>
      <c r="K45" s="162">
        <v>3400</v>
      </c>
      <c r="L45" s="162" t="s">
        <v>391</v>
      </c>
      <c r="M45" s="162" t="s">
        <v>250</v>
      </c>
      <c r="N45" s="163" t="s">
        <v>380</v>
      </c>
    </row>
    <row r="46" spans="2:14">
      <c r="B46" s="155">
        <v>60</v>
      </c>
      <c r="C46" s="156" t="s">
        <v>241</v>
      </c>
      <c r="D46" s="156" t="s">
        <v>399</v>
      </c>
      <c r="E46" s="156" t="s">
        <v>357</v>
      </c>
      <c r="F46" s="156" t="s">
        <v>404</v>
      </c>
      <c r="G46" s="156" t="s">
        <v>394</v>
      </c>
      <c r="H46" s="156" t="s">
        <v>401</v>
      </c>
      <c r="I46" s="156">
        <v>2001</v>
      </c>
      <c r="J46" s="156">
        <f t="shared" ca="1" si="0"/>
        <v>14</v>
      </c>
      <c r="K46" s="156">
        <v>3200</v>
      </c>
      <c r="L46" s="156" t="s">
        <v>383</v>
      </c>
      <c r="M46" s="156" t="s">
        <v>229</v>
      </c>
      <c r="N46" s="157" t="s">
        <v>380</v>
      </c>
    </row>
    <row r="47" spans="2:14">
      <c r="B47" s="161">
        <v>66</v>
      </c>
      <c r="C47" s="162" t="s">
        <v>241</v>
      </c>
      <c r="D47" s="162" t="s">
        <v>399</v>
      </c>
      <c r="E47" s="162" t="s">
        <v>357</v>
      </c>
      <c r="F47" s="162" t="s">
        <v>406</v>
      </c>
      <c r="G47" s="162" t="s">
        <v>382</v>
      </c>
      <c r="H47" s="162" t="s">
        <v>390</v>
      </c>
      <c r="I47" s="162">
        <v>2006</v>
      </c>
      <c r="J47" s="162">
        <f t="shared" ca="1" si="0"/>
        <v>9</v>
      </c>
      <c r="K47" s="162">
        <v>4300</v>
      </c>
      <c r="L47" s="162" t="s">
        <v>391</v>
      </c>
      <c r="M47" s="162" t="s">
        <v>230</v>
      </c>
      <c r="N47" s="163" t="s">
        <v>392</v>
      </c>
    </row>
    <row r="48" spans="2:14">
      <c r="B48" s="155">
        <v>74</v>
      </c>
      <c r="C48" s="156" t="s">
        <v>241</v>
      </c>
      <c r="D48" s="156" t="s">
        <v>355</v>
      </c>
      <c r="E48" s="156" t="s">
        <v>357</v>
      </c>
      <c r="F48" s="156" t="s">
        <v>405</v>
      </c>
      <c r="G48" s="156" t="s">
        <v>377</v>
      </c>
      <c r="H48" s="156" t="s">
        <v>378</v>
      </c>
      <c r="I48" s="156">
        <v>2000</v>
      </c>
      <c r="J48" s="156">
        <f t="shared" ca="1" si="0"/>
        <v>15</v>
      </c>
      <c r="K48" s="156">
        <v>3400</v>
      </c>
      <c r="L48" s="156" t="s">
        <v>383</v>
      </c>
      <c r="M48" s="156" t="s">
        <v>229</v>
      </c>
      <c r="N48" s="157" t="s">
        <v>380</v>
      </c>
    </row>
    <row r="49" spans="2:14">
      <c r="B49" s="161">
        <v>76</v>
      </c>
      <c r="C49" s="162" t="s">
        <v>241</v>
      </c>
      <c r="D49" s="162" t="s">
        <v>375</v>
      </c>
      <c r="E49" s="162" t="s">
        <v>357</v>
      </c>
      <c r="F49" s="162" t="s">
        <v>409</v>
      </c>
      <c r="G49" s="162" t="s">
        <v>377</v>
      </c>
      <c r="H49" s="162" t="s">
        <v>401</v>
      </c>
      <c r="I49" s="162">
        <v>2001</v>
      </c>
      <c r="J49" s="162">
        <f t="shared" ca="1" si="0"/>
        <v>14</v>
      </c>
      <c r="K49" s="162">
        <v>4220</v>
      </c>
      <c r="L49" s="162" t="s">
        <v>391</v>
      </c>
      <c r="M49" s="162" t="s">
        <v>230</v>
      </c>
      <c r="N49" s="163" t="s">
        <v>387</v>
      </c>
    </row>
    <row r="50" spans="2:14">
      <c r="B50" s="155">
        <v>89</v>
      </c>
      <c r="C50" s="156" t="s">
        <v>241</v>
      </c>
      <c r="D50" s="156" t="s">
        <v>355</v>
      </c>
      <c r="E50" s="156" t="s">
        <v>357</v>
      </c>
      <c r="F50" s="156" t="s">
        <v>410</v>
      </c>
      <c r="G50" s="156" t="s">
        <v>382</v>
      </c>
      <c r="H50" s="156" t="s">
        <v>398</v>
      </c>
      <c r="I50" s="156">
        <v>2000</v>
      </c>
      <c r="J50" s="156">
        <f t="shared" ca="1" si="0"/>
        <v>15</v>
      </c>
      <c r="K50" s="156">
        <v>5600</v>
      </c>
      <c r="L50" s="156" t="s">
        <v>383</v>
      </c>
      <c r="M50" s="156" t="s">
        <v>229</v>
      </c>
      <c r="N50" s="157" t="s">
        <v>392</v>
      </c>
    </row>
    <row r="51" spans="2:14">
      <c r="B51" s="161">
        <v>97</v>
      </c>
      <c r="C51" s="162" t="s">
        <v>241</v>
      </c>
      <c r="D51" s="162" t="s">
        <v>399</v>
      </c>
      <c r="E51" s="162" t="s">
        <v>357</v>
      </c>
      <c r="F51" s="162" t="s">
        <v>405</v>
      </c>
      <c r="G51" s="162" t="s">
        <v>377</v>
      </c>
      <c r="H51" s="162" t="s">
        <v>398</v>
      </c>
      <c r="I51" s="162">
        <v>2000</v>
      </c>
      <c r="J51" s="162">
        <f t="shared" ca="1" si="0"/>
        <v>15</v>
      </c>
      <c r="K51" s="162">
        <v>4500</v>
      </c>
      <c r="L51" s="162" t="s">
        <v>383</v>
      </c>
      <c r="M51" s="162" t="s">
        <v>229</v>
      </c>
      <c r="N51" s="163" t="s">
        <v>387</v>
      </c>
    </row>
    <row r="52" spans="2:14">
      <c r="B52" s="155">
        <v>13</v>
      </c>
      <c r="C52" s="156" t="s">
        <v>239</v>
      </c>
      <c r="D52" s="156" t="s">
        <v>355</v>
      </c>
      <c r="E52" s="156" t="s">
        <v>358</v>
      </c>
      <c r="F52" s="156" t="s">
        <v>411</v>
      </c>
      <c r="G52" s="156" t="s">
        <v>394</v>
      </c>
      <c r="H52" s="156" t="s">
        <v>395</v>
      </c>
      <c r="I52" s="156">
        <v>1999</v>
      </c>
      <c r="J52" s="156">
        <f t="shared" ca="1" si="0"/>
        <v>16</v>
      </c>
      <c r="K52" s="156">
        <v>8500</v>
      </c>
      <c r="L52" s="156" t="s">
        <v>389</v>
      </c>
      <c r="M52" s="156" t="s">
        <v>230</v>
      </c>
      <c r="N52" s="157" t="s">
        <v>392</v>
      </c>
    </row>
    <row r="53" spans="2:14">
      <c r="B53" s="161">
        <v>23</v>
      </c>
      <c r="C53" s="162" t="s">
        <v>239</v>
      </c>
      <c r="D53" s="162" t="s">
        <v>355</v>
      </c>
      <c r="E53" s="162" t="s">
        <v>358</v>
      </c>
      <c r="F53" s="162" t="s">
        <v>411</v>
      </c>
      <c r="G53" s="162" t="s">
        <v>394</v>
      </c>
      <c r="H53" s="162" t="s">
        <v>378</v>
      </c>
      <c r="I53" s="162">
        <v>2000</v>
      </c>
      <c r="J53" s="162">
        <f t="shared" ca="1" si="0"/>
        <v>15</v>
      </c>
      <c r="K53" s="162">
        <v>3900</v>
      </c>
      <c r="L53" s="162" t="s">
        <v>391</v>
      </c>
      <c r="M53" s="162" t="s">
        <v>250</v>
      </c>
      <c r="N53" s="163" t="s">
        <v>396</v>
      </c>
    </row>
    <row r="54" spans="2:14">
      <c r="B54" s="155">
        <v>56</v>
      </c>
      <c r="C54" s="156" t="s">
        <v>240</v>
      </c>
      <c r="D54" s="156" t="s">
        <v>399</v>
      </c>
      <c r="E54" s="156" t="s">
        <v>358</v>
      </c>
      <c r="F54" s="156" t="s">
        <v>412</v>
      </c>
      <c r="G54" s="156" t="s">
        <v>408</v>
      </c>
      <c r="H54" s="156" t="s">
        <v>385</v>
      </c>
      <c r="I54" s="156">
        <v>2006</v>
      </c>
      <c r="J54" s="156">
        <f t="shared" ca="1" si="0"/>
        <v>9</v>
      </c>
      <c r="K54" s="156">
        <v>18900</v>
      </c>
      <c r="L54" s="156" t="s">
        <v>379</v>
      </c>
      <c r="M54" s="156" t="s">
        <v>250</v>
      </c>
      <c r="N54" s="157" t="s">
        <v>380</v>
      </c>
    </row>
    <row r="55" spans="2:14">
      <c r="B55" s="161">
        <v>59</v>
      </c>
      <c r="C55" s="162" t="s">
        <v>241</v>
      </c>
      <c r="D55" s="162" t="s">
        <v>355</v>
      </c>
      <c r="E55" s="162" t="s">
        <v>358</v>
      </c>
      <c r="F55" s="162" t="s">
        <v>411</v>
      </c>
      <c r="G55" s="162" t="s">
        <v>394</v>
      </c>
      <c r="H55" s="162" t="s">
        <v>378</v>
      </c>
      <c r="I55" s="162">
        <v>2001</v>
      </c>
      <c r="J55" s="162">
        <f t="shared" ca="1" si="0"/>
        <v>14</v>
      </c>
      <c r="K55" s="162">
        <v>24500</v>
      </c>
      <c r="L55" s="162" t="s">
        <v>389</v>
      </c>
      <c r="M55" s="162" t="s">
        <v>229</v>
      </c>
      <c r="N55" s="163" t="s">
        <v>387</v>
      </c>
    </row>
    <row r="56" spans="2:14">
      <c r="B56" s="155">
        <v>83</v>
      </c>
      <c r="C56" s="156" t="s">
        <v>241</v>
      </c>
      <c r="D56" s="156" t="s">
        <v>375</v>
      </c>
      <c r="E56" s="156" t="s">
        <v>358</v>
      </c>
      <c r="F56" s="156" t="s">
        <v>411</v>
      </c>
      <c r="G56" s="156" t="s">
        <v>394</v>
      </c>
      <c r="H56" s="156" t="s">
        <v>398</v>
      </c>
      <c r="I56" s="156">
        <v>2004</v>
      </c>
      <c r="J56" s="156">
        <f t="shared" ca="1" si="0"/>
        <v>11</v>
      </c>
      <c r="K56" s="156">
        <v>8300</v>
      </c>
      <c r="L56" s="156" t="s">
        <v>383</v>
      </c>
      <c r="M56" s="156" t="s">
        <v>229</v>
      </c>
      <c r="N56" s="157" t="s">
        <v>380</v>
      </c>
    </row>
    <row r="57" spans="2:14">
      <c r="B57" s="161">
        <v>5</v>
      </c>
      <c r="C57" s="162" t="s">
        <v>239</v>
      </c>
      <c r="D57" s="162" t="s">
        <v>399</v>
      </c>
      <c r="E57" s="162" t="s">
        <v>359</v>
      </c>
      <c r="F57" s="162" t="s">
        <v>413</v>
      </c>
      <c r="G57" s="162" t="s">
        <v>377</v>
      </c>
      <c r="H57" s="162" t="s">
        <v>395</v>
      </c>
      <c r="I57" s="162">
        <v>2001</v>
      </c>
      <c r="J57" s="162">
        <f t="shared" ca="1" si="0"/>
        <v>14</v>
      </c>
      <c r="K57" s="162">
        <v>15600</v>
      </c>
      <c r="L57" s="162" t="s">
        <v>389</v>
      </c>
      <c r="M57" s="162" t="s">
        <v>250</v>
      </c>
      <c r="N57" s="163" t="s">
        <v>387</v>
      </c>
    </row>
    <row r="58" spans="2:14">
      <c r="B58" s="155">
        <v>18</v>
      </c>
      <c r="C58" s="156" t="s">
        <v>239</v>
      </c>
      <c r="D58" s="156" t="s">
        <v>355</v>
      </c>
      <c r="E58" s="156" t="s">
        <v>359</v>
      </c>
      <c r="F58" s="156" t="s">
        <v>413</v>
      </c>
      <c r="G58" s="156" t="s">
        <v>382</v>
      </c>
      <c r="H58" s="156" t="s">
        <v>378</v>
      </c>
      <c r="I58" s="156">
        <v>2005</v>
      </c>
      <c r="J58" s="156">
        <f t="shared" ca="1" si="0"/>
        <v>10</v>
      </c>
      <c r="K58" s="156">
        <v>18900</v>
      </c>
      <c r="L58" s="156" t="s">
        <v>379</v>
      </c>
      <c r="M58" s="156" t="s">
        <v>229</v>
      </c>
      <c r="N58" s="157" t="s">
        <v>380</v>
      </c>
    </row>
    <row r="59" spans="2:14">
      <c r="B59" s="161">
        <v>10</v>
      </c>
      <c r="C59" s="162" t="s">
        <v>239</v>
      </c>
      <c r="D59" s="162" t="s">
        <v>399</v>
      </c>
      <c r="E59" s="162" t="s">
        <v>360</v>
      </c>
      <c r="F59" s="162" t="s">
        <v>414</v>
      </c>
      <c r="G59" s="162" t="s">
        <v>377</v>
      </c>
      <c r="H59" s="162" t="s">
        <v>385</v>
      </c>
      <c r="I59" s="162">
        <v>2005</v>
      </c>
      <c r="J59" s="162">
        <f t="shared" ca="1" si="0"/>
        <v>10</v>
      </c>
      <c r="K59" s="162">
        <v>12300</v>
      </c>
      <c r="L59" s="162" t="s">
        <v>386</v>
      </c>
      <c r="M59" s="162" t="s">
        <v>229</v>
      </c>
      <c r="N59" s="163" t="s">
        <v>392</v>
      </c>
    </row>
    <row r="60" spans="2:14">
      <c r="B60" s="155">
        <v>14</v>
      </c>
      <c r="C60" s="156" t="s">
        <v>239</v>
      </c>
      <c r="D60" s="156" t="s">
        <v>355</v>
      </c>
      <c r="E60" s="156" t="s">
        <v>360</v>
      </c>
      <c r="F60" s="156" t="s">
        <v>415</v>
      </c>
      <c r="G60" s="156" t="s">
        <v>377</v>
      </c>
      <c r="H60" s="156" t="s">
        <v>385</v>
      </c>
      <c r="I60" s="156">
        <v>1998</v>
      </c>
      <c r="J60" s="156">
        <f t="shared" ca="1" si="0"/>
        <v>17</v>
      </c>
      <c r="K60" s="156">
        <v>500</v>
      </c>
      <c r="L60" s="156" t="s">
        <v>391</v>
      </c>
      <c r="M60" s="156" t="s">
        <v>250</v>
      </c>
      <c r="N60" s="157" t="s">
        <v>396</v>
      </c>
    </row>
    <row r="61" spans="2:14">
      <c r="B61" s="161">
        <v>34</v>
      </c>
      <c r="C61" s="162" t="s">
        <v>240</v>
      </c>
      <c r="D61" s="162" t="s">
        <v>355</v>
      </c>
      <c r="E61" s="162" t="s">
        <v>360</v>
      </c>
      <c r="F61" s="162" t="s">
        <v>416</v>
      </c>
      <c r="G61" s="162" t="s">
        <v>377</v>
      </c>
      <c r="H61" s="162" t="s">
        <v>378</v>
      </c>
      <c r="I61" s="162">
        <v>1999</v>
      </c>
      <c r="J61" s="162">
        <f t="shared" ca="1" si="0"/>
        <v>16</v>
      </c>
      <c r="K61" s="162">
        <v>2000</v>
      </c>
      <c r="L61" s="162" t="s">
        <v>391</v>
      </c>
      <c r="M61" s="162" t="s">
        <v>230</v>
      </c>
      <c r="N61" s="163" t="s">
        <v>396</v>
      </c>
    </row>
    <row r="62" spans="2:14">
      <c r="B62" s="155">
        <v>41</v>
      </c>
      <c r="C62" s="156" t="s">
        <v>240</v>
      </c>
      <c r="D62" s="156" t="s">
        <v>375</v>
      </c>
      <c r="E62" s="156" t="s">
        <v>360</v>
      </c>
      <c r="F62" s="156" t="s">
        <v>415</v>
      </c>
      <c r="G62" s="156" t="s">
        <v>377</v>
      </c>
      <c r="H62" s="156" t="s">
        <v>385</v>
      </c>
      <c r="I62" s="156">
        <v>2004</v>
      </c>
      <c r="J62" s="156">
        <f t="shared" ca="1" si="0"/>
        <v>11</v>
      </c>
      <c r="K62" s="156">
        <v>4300</v>
      </c>
      <c r="L62" s="156" t="s">
        <v>391</v>
      </c>
      <c r="M62" s="156" t="s">
        <v>230</v>
      </c>
      <c r="N62" s="157" t="s">
        <v>380</v>
      </c>
    </row>
    <row r="63" spans="2:14">
      <c r="B63" s="161">
        <v>46</v>
      </c>
      <c r="C63" s="162" t="s">
        <v>240</v>
      </c>
      <c r="D63" s="162" t="s">
        <v>399</v>
      </c>
      <c r="E63" s="162" t="s">
        <v>360</v>
      </c>
      <c r="F63" s="162" t="s">
        <v>417</v>
      </c>
      <c r="G63" s="162" t="s">
        <v>394</v>
      </c>
      <c r="H63" s="162" t="s">
        <v>378</v>
      </c>
      <c r="I63" s="162">
        <v>2001</v>
      </c>
      <c r="J63" s="162">
        <f t="shared" ca="1" si="0"/>
        <v>14</v>
      </c>
      <c r="K63" s="162">
        <v>4200</v>
      </c>
      <c r="L63" s="162" t="s">
        <v>386</v>
      </c>
      <c r="M63" s="162" t="s">
        <v>250</v>
      </c>
      <c r="N63" s="163" t="s">
        <v>392</v>
      </c>
    </row>
    <row r="64" spans="2:14">
      <c r="B64" s="155">
        <v>80</v>
      </c>
      <c r="C64" s="156" t="s">
        <v>241</v>
      </c>
      <c r="D64" s="156" t="s">
        <v>355</v>
      </c>
      <c r="E64" s="156" t="s">
        <v>360</v>
      </c>
      <c r="F64" s="156" t="s">
        <v>416</v>
      </c>
      <c r="G64" s="156" t="s">
        <v>377</v>
      </c>
      <c r="H64" s="156" t="s">
        <v>378</v>
      </c>
      <c r="I64" s="156">
        <v>2001</v>
      </c>
      <c r="J64" s="156">
        <f t="shared" ca="1" si="0"/>
        <v>14</v>
      </c>
      <c r="K64" s="156">
        <v>1200</v>
      </c>
      <c r="L64" s="156" t="s">
        <v>389</v>
      </c>
      <c r="M64" s="156" t="s">
        <v>230</v>
      </c>
      <c r="N64" s="157" t="s">
        <v>396</v>
      </c>
    </row>
    <row r="65" spans="2:14">
      <c r="B65" s="161">
        <v>94</v>
      </c>
      <c r="C65" s="162" t="s">
        <v>241</v>
      </c>
      <c r="D65" s="162" t="s">
        <v>355</v>
      </c>
      <c r="E65" s="162" t="s">
        <v>360</v>
      </c>
      <c r="F65" s="162" t="s">
        <v>417</v>
      </c>
      <c r="G65" s="162" t="s">
        <v>394</v>
      </c>
      <c r="H65" s="162" t="s">
        <v>378</v>
      </c>
      <c r="I65" s="162">
        <v>2008</v>
      </c>
      <c r="J65" s="162">
        <f t="shared" ca="1" si="0"/>
        <v>7</v>
      </c>
      <c r="K65" s="162">
        <v>18500</v>
      </c>
      <c r="L65" s="162" t="s">
        <v>379</v>
      </c>
      <c r="M65" s="162" t="s">
        <v>229</v>
      </c>
      <c r="N65" s="163" t="s">
        <v>387</v>
      </c>
    </row>
    <row r="66" spans="2:14">
      <c r="B66" s="155">
        <v>12</v>
      </c>
      <c r="C66" s="156" t="s">
        <v>239</v>
      </c>
      <c r="D66" s="156" t="s">
        <v>375</v>
      </c>
      <c r="E66" s="156" t="s">
        <v>361</v>
      </c>
      <c r="F66" s="156" t="s">
        <v>418</v>
      </c>
      <c r="G66" s="156" t="s">
        <v>377</v>
      </c>
      <c r="H66" s="156" t="s">
        <v>385</v>
      </c>
      <c r="I66" s="156">
        <v>2001</v>
      </c>
      <c r="J66" s="156">
        <f t="shared" ca="1" si="0"/>
        <v>14</v>
      </c>
      <c r="K66" s="156">
        <v>3500</v>
      </c>
      <c r="L66" s="156" t="s">
        <v>391</v>
      </c>
      <c r="M66" s="156" t="s">
        <v>229</v>
      </c>
      <c r="N66" s="157" t="s">
        <v>392</v>
      </c>
    </row>
    <row r="67" spans="2:14">
      <c r="B67" s="161">
        <v>32</v>
      </c>
      <c r="C67" s="162" t="s">
        <v>240</v>
      </c>
      <c r="D67" s="162" t="s">
        <v>375</v>
      </c>
      <c r="E67" s="162" t="s">
        <v>361</v>
      </c>
      <c r="F67" s="162" t="s">
        <v>418</v>
      </c>
      <c r="G67" s="162" t="s">
        <v>377</v>
      </c>
      <c r="H67" s="162" t="s">
        <v>385</v>
      </c>
      <c r="I67" s="162">
        <v>2000</v>
      </c>
      <c r="J67" s="162">
        <f t="shared" ca="1" si="0"/>
        <v>15</v>
      </c>
      <c r="K67" s="162">
        <v>4300</v>
      </c>
      <c r="L67" s="162" t="s">
        <v>383</v>
      </c>
      <c r="M67" s="162" t="s">
        <v>229</v>
      </c>
      <c r="N67" s="163" t="s">
        <v>392</v>
      </c>
    </row>
    <row r="68" spans="2:14">
      <c r="B68" s="155">
        <v>52</v>
      </c>
      <c r="C68" s="156" t="s">
        <v>240</v>
      </c>
      <c r="D68" s="156" t="s">
        <v>355</v>
      </c>
      <c r="E68" s="156" t="s">
        <v>361</v>
      </c>
      <c r="F68" s="156" t="s">
        <v>419</v>
      </c>
      <c r="G68" s="156" t="s">
        <v>377</v>
      </c>
      <c r="H68" s="156" t="s">
        <v>378</v>
      </c>
      <c r="I68" s="156">
        <v>2000</v>
      </c>
      <c r="J68" s="156">
        <f t="shared" ca="1" si="0"/>
        <v>15</v>
      </c>
      <c r="K68" s="156">
        <v>4300</v>
      </c>
      <c r="L68" s="156" t="s">
        <v>391</v>
      </c>
      <c r="M68" s="156" t="s">
        <v>230</v>
      </c>
      <c r="N68" s="157" t="s">
        <v>387</v>
      </c>
    </row>
    <row r="69" spans="2:14">
      <c r="B69" s="161">
        <v>63</v>
      </c>
      <c r="C69" s="162" t="s">
        <v>241</v>
      </c>
      <c r="D69" s="162" t="s">
        <v>355</v>
      </c>
      <c r="E69" s="162" t="s">
        <v>361</v>
      </c>
      <c r="F69" s="162" t="s">
        <v>420</v>
      </c>
      <c r="G69" s="162" t="s">
        <v>394</v>
      </c>
      <c r="H69" s="162" t="s">
        <v>385</v>
      </c>
      <c r="I69" s="162">
        <v>2000</v>
      </c>
      <c r="J69" s="162">
        <f t="shared" ca="1" si="0"/>
        <v>15</v>
      </c>
      <c r="K69" s="162">
        <v>5700</v>
      </c>
      <c r="L69" s="162" t="s">
        <v>391</v>
      </c>
      <c r="M69" s="162" t="s">
        <v>230</v>
      </c>
      <c r="N69" s="163" t="s">
        <v>380</v>
      </c>
    </row>
    <row r="70" spans="2:14">
      <c r="B70" s="155">
        <v>82</v>
      </c>
      <c r="C70" s="156" t="s">
        <v>241</v>
      </c>
      <c r="D70" s="156" t="s">
        <v>399</v>
      </c>
      <c r="E70" s="156" t="s">
        <v>361</v>
      </c>
      <c r="F70" s="156" t="s">
        <v>418</v>
      </c>
      <c r="G70" s="156" t="s">
        <v>377</v>
      </c>
      <c r="H70" s="156" t="s">
        <v>378</v>
      </c>
      <c r="I70" s="156">
        <v>2001</v>
      </c>
      <c r="J70" s="156">
        <f t="shared" ca="1" si="0"/>
        <v>14</v>
      </c>
      <c r="K70" s="156">
        <v>3800</v>
      </c>
      <c r="L70" s="156" t="s">
        <v>386</v>
      </c>
      <c r="M70" s="156" t="s">
        <v>229</v>
      </c>
      <c r="N70" s="157" t="s">
        <v>392</v>
      </c>
    </row>
    <row r="71" spans="2:14">
      <c r="B71" s="161">
        <v>86</v>
      </c>
      <c r="C71" s="162" t="s">
        <v>241</v>
      </c>
      <c r="D71" s="162" t="s">
        <v>399</v>
      </c>
      <c r="E71" s="162" t="s">
        <v>361</v>
      </c>
      <c r="F71" s="162" t="s">
        <v>420</v>
      </c>
      <c r="G71" s="162" t="s">
        <v>394</v>
      </c>
      <c r="H71" s="162" t="s">
        <v>385</v>
      </c>
      <c r="I71" s="162">
        <v>2003</v>
      </c>
      <c r="J71" s="162">
        <f t="shared" ca="1" si="0"/>
        <v>12</v>
      </c>
      <c r="K71" s="162">
        <v>18900</v>
      </c>
      <c r="L71" s="162" t="s">
        <v>379</v>
      </c>
      <c r="M71" s="162" t="s">
        <v>230</v>
      </c>
      <c r="N71" s="163" t="s">
        <v>380</v>
      </c>
    </row>
    <row r="72" spans="2:14">
      <c r="B72" s="155">
        <v>100</v>
      </c>
      <c r="C72" s="156" t="s">
        <v>241</v>
      </c>
      <c r="D72" s="156" t="s">
        <v>399</v>
      </c>
      <c r="E72" s="156" t="s">
        <v>361</v>
      </c>
      <c r="F72" s="156" t="s">
        <v>419</v>
      </c>
      <c r="G72" s="156" t="s">
        <v>377</v>
      </c>
      <c r="H72" s="156" t="s">
        <v>378</v>
      </c>
      <c r="I72" s="156">
        <v>1999</v>
      </c>
      <c r="J72" s="156">
        <f t="shared" ca="1" si="0"/>
        <v>16</v>
      </c>
      <c r="K72" s="156">
        <v>2300</v>
      </c>
      <c r="L72" s="156" t="s">
        <v>386</v>
      </c>
      <c r="M72" s="156" t="s">
        <v>229</v>
      </c>
      <c r="N72" s="157" t="s">
        <v>396</v>
      </c>
    </row>
    <row r="73" spans="2:14">
      <c r="B73" s="161">
        <v>31</v>
      </c>
      <c r="C73" s="162" t="s">
        <v>240</v>
      </c>
      <c r="D73" s="162" t="s">
        <v>375</v>
      </c>
      <c r="E73" s="162" t="s">
        <v>362</v>
      </c>
      <c r="F73" s="162" t="s">
        <v>421</v>
      </c>
      <c r="G73" s="162" t="s">
        <v>377</v>
      </c>
      <c r="H73" s="162" t="s">
        <v>378</v>
      </c>
      <c r="I73" s="162">
        <v>2000</v>
      </c>
      <c r="J73" s="162">
        <f t="shared" ca="1" si="0"/>
        <v>15</v>
      </c>
      <c r="K73" s="162">
        <v>3200</v>
      </c>
      <c r="L73" s="162" t="s">
        <v>389</v>
      </c>
      <c r="M73" s="162" t="s">
        <v>250</v>
      </c>
      <c r="N73" s="163" t="s">
        <v>380</v>
      </c>
    </row>
    <row r="74" spans="2:14">
      <c r="B74" s="155">
        <v>33</v>
      </c>
      <c r="C74" s="156" t="s">
        <v>240</v>
      </c>
      <c r="D74" s="156" t="s">
        <v>355</v>
      </c>
      <c r="E74" s="156" t="s">
        <v>362</v>
      </c>
      <c r="F74" s="156" t="s">
        <v>421</v>
      </c>
      <c r="G74" s="156" t="s">
        <v>377</v>
      </c>
      <c r="H74" s="156" t="s">
        <v>401</v>
      </c>
      <c r="I74" s="156">
        <v>2003</v>
      </c>
      <c r="J74" s="156">
        <f t="shared" ca="1" si="0"/>
        <v>12</v>
      </c>
      <c r="K74" s="156">
        <v>6700</v>
      </c>
      <c r="L74" s="156" t="s">
        <v>391</v>
      </c>
      <c r="M74" s="156" t="s">
        <v>230</v>
      </c>
      <c r="N74" s="157" t="s">
        <v>392</v>
      </c>
    </row>
    <row r="75" spans="2:14">
      <c r="B75" s="161">
        <v>50</v>
      </c>
      <c r="C75" s="162" t="s">
        <v>240</v>
      </c>
      <c r="D75" s="162" t="s">
        <v>399</v>
      </c>
      <c r="E75" s="162" t="s">
        <v>362</v>
      </c>
      <c r="F75" s="162" t="s">
        <v>421</v>
      </c>
      <c r="G75" s="162" t="s">
        <v>377</v>
      </c>
      <c r="H75" s="162" t="s">
        <v>378</v>
      </c>
      <c r="I75" s="162">
        <v>2001</v>
      </c>
      <c r="J75" s="162">
        <f t="shared" ca="1" si="0"/>
        <v>14</v>
      </c>
      <c r="K75" s="162">
        <v>14500</v>
      </c>
      <c r="L75" s="162" t="s">
        <v>379</v>
      </c>
      <c r="M75" s="162" t="s">
        <v>250</v>
      </c>
      <c r="N75" s="163" t="s">
        <v>392</v>
      </c>
    </row>
    <row r="76" spans="2:14">
      <c r="B76" s="155">
        <v>51</v>
      </c>
      <c r="C76" s="156" t="s">
        <v>240</v>
      </c>
      <c r="D76" s="156" t="s">
        <v>355</v>
      </c>
      <c r="E76" s="156" t="s">
        <v>362</v>
      </c>
      <c r="F76" s="156" t="s">
        <v>421</v>
      </c>
      <c r="G76" s="156" t="s">
        <v>377</v>
      </c>
      <c r="H76" s="156" t="s">
        <v>398</v>
      </c>
      <c r="I76" s="156">
        <v>2005</v>
      </c>
      <c r="J76" s="156">
        <f t="shared" ca="1" si="0"/>
        <v>10</v>
      </c>
      <c r="K76" s="156">
        <v>3200</v>
      </c>
      <c r="L76" s="156" t="s">
        <v>389</v>
      </c>
      <c r="M76" s="156" t="s">
        <v>229</v>
      </c>
      <c r="N76" s="157" t="s">
        <v>380</v>
      </c>
    </row>
    <row r="77" spans="2:14">
      <c r="B77" s="161">
        <v>62</v>
      </c>
      <c r="C77" s="162" t="s">
        <v>241</v>
      </c>
      <c r="D77" s="162" t="s">
        <v>399</v>
      </c>
      <c r="E77" s="162" t="s">
        <v>362</v>
      </c>
      <c r="F77" s="162" t="s">
        <v>422</v>
      </c>
      <c r="G77" s="162" t="s">
        <v>382</v>
      </c>
      <c r="H77" s="162" t="s">
        <v>398</v>
      </c>
      <c r="I77" s="162">
        <v>2000</v>
      </c>
      <c r="J77" s="162">
        <f t="shared" ca="1" si="0"/>
        <v>15</v>
      </c>
      <c r="K77" s="162">
        <v>3420</v>
      </c>
      <c r="L77" s="162" t="s">
        <v>391</v>
      </c>
      <c r="M77" s="162" t="s">
        <v>250</v>
      </c>
      <c r="N77" s="163" t="s">
        <v>392</v>
      </c>
    </row>
    <row r="78" spans="2:14">
      <c r="B78" s="155">
        <v>68</v>
      </c>
      <c r="C78" s="156" t="s">
        <v>241</v>
      </c>
      <c r="D78" s="156" t="s">
        <v>399</v>
      </c>
      <c r="E78" s="156" t="s">
        <v>362</v>
      </c>
      <c r="F78" s="156" t="s">
        <v>423</v>
      </c>
      <c r="G78" s="156" t="s">
        <v>408</v>
      </c>
      <c r="H78" s="156" t="s">
        <v>385</v>
      </c>
      <c r="I78" s="156">
        <v>2000</v>
      </c>
      <c r="J78" s="156">
        <f t="shared" ca="1" si="0"/>
        <v>15</v>
      </c>
      <c r="K78" s="156">
        <v>2000</v>
      </c>
      <c r="L78" s="156" t="s">
        <v>391</v>
      </c>
      <c r="M78" s="156" t="s">
        <v>230</v>
      </c>
      <c r="N78" s="157" t="s">
        <v>380</v>
      </c>
    </row>
    <row r="79" spans="2:14">
      <c r="B79" s="161">
        <v>73</v>
      </c>
      <c r="C79" s="162" t="s">
        <v>241</v>
      </c>
      <c r="D79" s="162" t="s">
        <v>355</v>
      </c>
      <c r="E79" s="162" t="s">
        <v>362</v>
      </c>
      <c r="F79" s="162" t="s">
        <v>422</v>
      </c>
      <c r="G79" s="162" t="s">
        <v>382</v>
      </c>
      <c r="H79" s="162" t="s">
        <v>385</v>
      </c>
      <c r="I79" s="162">
        <v>2007</v>
      </c>
      <c r="J79" s="162">
        <f t="shared" ca="1" si="0"/>
        <v>8</v>
      </c>
      <c r="K79" s="162">
        <v>19500</v>
      </c>
      <c r="L79" s="162" t="s">
        <v>389</v>
      </c>
      <c r="M79" s="162" t="s">
        <v>250</v>
      </c>
      <c r="N79" s="163" t="s">
        <v>392</v>
      </c>
    </row>
    <row r="80" spans="2:14">
      <c r="B80" s="155">
        <v>75</v>
      </c>
      <c r="C80" s="156" t="s">
        <v>241</v>
      </c>
      <c r="D80" s="156" t="s">
        <v>399</v>
      </c>
      <c r="E80" s="156" t="s">
        <v>362</v>
      </c>
      <c r="F80" s="156" t="s">
        <v>421</v>
      </c>
      <c r="G80" s="156" t="s">
        <v>377</v>
      </c>
      <c r="H80" s="156" t="s">
        <v>378</v>
      </c>
      <c r="I80" s="156">
        <v>2007</v>
      </c>
      <c r="J80" s="156">
        <f t="shared" ca="1" si="0"/>
        <v>8</v>
      </c>
      <c r="K80" s="156">
        <v>15600</v>
      </c>
      <c r="L80" s="156" t="s">
        <v>383</v>
      </c>
      <c r="M80" s="156" t="s">
        <v>230</v>
      </c>
      <c r="N80" s="157" t="s">
        <v>380</v>
      </c>
    </row>
    <row r="81" spans="2:14">
      <c r="B81" s="161">
        <v>85</v>
      </c>
      <c r="C81" s="162" t="s">
        <v>241</v>
      </c>
      <c r="D81" s="162" t="s">
        <v>399</v>
      </c>
      <c r="E81" s="162" t="s">
        <v>362</v>
      </c>
      <c r="F81" s="162" t="s">
        <v>422</v>
      </c>
      <c r="G81" s="162" t="s">
        <v>382</v>
      </c>
      <c r="H81" s="162" t="s">
        <v>378</v>
      </c>
      <c r="I81" s="162">
        <v>2005</v>
      </c>
      <c r="J81" s="162">
        <f t="shared" ref="J81:J119" ca="1" si="1">YEAR(NOW())-I81</f>
        <v>10</v>
      </c>
      <c r="K81" s="162">
        <v>29500</v>
      </c>
      <c r="L81" s="162" t="s">
        <v>379</v>
      </c>
      <c r="M81" s="162" t="s">
        <v>229</v>
      </c>
      <c r="N81" s="163" t="s">
        <v>380</v>
      </c>
    </row>
    <row r="82" spans="2:14">
      <c r="B82" s="155">
        <v>91</v>
      </c>
      <c r="C82" s="156" t="s">
        <v>241</v>
      </c>
      <c r="D82" s="156" t="s">
        <v>399</v>
      </c>
      <c r="E82" s="156" t="s">
        <v>362</v>
      </c>
      <c r="F82" s="156" t="s">
        <v>423</v>
      </c>
      <c r="G82" s="156" t="s">
        <v>408</v>
      </c>
      <c r="H82" s="156" t="s">
        <v>398</v>
      </c>
      <c r="I82" s="156">
        <v>2007</v>
      </c>
      <c r="J82" s="156">
        <f t="shared" ca="1" si="1"/>
        <v>8</v>
      </c>
      <c r="K82" s="156">
        <v>19200</v>
      </c>
      <c r="L82" s="156" t="s">
        <v>379</v>
      </c>
      <c r="M82" s="156" t="s">
        <v>230</v>
      </c>
      <c r="N82" s="157" t="s">
        <v>392</v>
      </c>
    </row>
    <row r="83" spans="2:14">
      <c r="B83" s="161">
        <v>98</v>
      </c>
      <c r="C83" s="162" t="s">
        <v>241</v>
      </c>
      <c r="D83" s="162" t="s">
        <v>355</v>
      </c>
      <c r="E83" s="162" t="s">
        <v>362</v>
      </c>
      <c r="F83" s="162" t="s">
        <v>424</v>
      </c>
      <c r="G83" s="162" t="s">
        <v>377</v>
      </c>
      <c r="H83" s="162" t="s">
        <v>385</v>
      </c>
      <c r="I83" s="162">
        <v>2005</v>
      </c>
      <c r="J83" s="162">
        <f t="shared" ca="1" si="1"/>
        <v>10</v>
      </c>
      <c r="K83" s="162">
        <v>6500</v>
      </c>
      <c r="L83" s="162" t="s">
        <v>389</v>
      </c>
      <c r="M83" s="162" t="s">
        <v>230</v>
      </c>
      <c r="N83" s="163" t="s">
        <v>380</v>
      </c>
    </row>
    <row r="84" spans="2:14">
      <c r="B84" s="155">
        <v>99</v>
      </c>
      <c r="C84" s="156" t="s">
        <v>241</v>
      </c>
      <c r="D84" s="156" t="s">
        <v>355</v>
      </c>
      <c r="E84" s="156" t="s">
        <v>362</v>
      </c>
      <c r="F84" s="156" t="s">
        <v>424</v>
      </c>
      <c r="G84" s="156" t="s">
        <v>377</v>
      </c>
      <c r="H84" s="156" t="s">
        <v>395</v>
      </c>
      <c r="I84" s="156">
        <v>2001</v>
      </c>
      <c r="J84" s="156">
        <f t="shared" ca="1" si="1"/>
        <v>14</v>
      </c>
      <c r="K84" s="156">
        <v>4300</v>
      </c>
      <c r="L84" s="156" t="s">
        <v>379</v>
      </c>
      <c r="M84" s="156" t="s">
        <v>229</v>
      </c>
      <c r="N84" s="157" t="s">
        <v>392</v>
      </c>
    </row>
    <row r="85" spans="2:14">
      <c r="B85" s="161">
        <v>19</v>
      </c>
      <c r="C85" s="162" t="s">
        <v>239</v>
      </c>
      <c r="D85" s="162" t="s">
        <v>399</v>
      </c>
      <c r="E85" s="162" t="s">
        <v>363</v>
      </c>
      <c r="F85" s="162" t="s">
        <v>425</v>
      </c>
      <c r="G85" s="162" t="s">
        <v>377</v>
      </c>
      <c r="H85" s="162" t="s">
        <v>395</v>
      </c>
      <c r="I85" s="162">
        <v>2003</v>
      </c>
      <c r="J85" s="162">
        <f t="shared" ca="1" si="1"/>
        <v>12</v>
      </c>
      <c r="K85" s="162">
        <v>12400</v>
      </c>
      <c r="L85" s="162" t="s">
        <v>391</v>
      </c>
      <c r="M85" s="162" t="s">
        <v>230</v>
      </c>
      <c r="N85" s="163" t="s">
        <v>392</v>
      </c>
    </row>
    <row r="86" spans="2:14">
      <c r="B86" s="155">
        <v>53</v>
      </c>
      <c r="C86" s="156" t="s">
        <v>240</v>
      </c>
      <c r="D86" s="156" t="s">
        <v>399</v>
      </c>
      <c r="E86" s="156" t="s">
        <v>363</v>
      </c>
      <c r="F86" s="156" t="s">
        <v>425</v>
      </c>
      <c r="G86" s="156" t="s">
        <v>377</v>
      </c>
      <c r="H86" s="156" t="s">
        <v>378</v>
      </c>
      <c r="I86" s="156">
        <v>2006</v>
      </c>
      <c r="J86" s="156">
        <f t="shared" ca="1" si="1"/>
        <v>9</v>
      </c>
      <c r="K86" s="156">
        <v>19900</v>
      </c>
      <c r="L86" s="156" t="s">
        <v>379</v>
      </c>
      <c r="M86" s="156" t="s">
        <v>229</v>
      </c>
      <c r="N86" s="157" t="s">
        <v>392</v>
      </c>
    </row>
    <row r="87" spans="2:14">
      <c r="B87" s="161">
        <v>70</v>
      </c>
      <c r="C87" s="162" t="s">
        <v>241</v>
      </c>
      <c r="D87" s="162" t="s">
        <v>355</v>
      </c>
      <c r="E87" s="162" t="s">
        <v>363</v>
      </c>
      <c r="F87" s="162" t="s">
        <v>425</v>
      </c>
      <c r="G87" s="162" t="s">
        <v>382</v>
      </c>
      <c r="H87" s="162" t="s">
        <v>385</v>
      </c>
      <c r="I87" s="162">
        <v>2000</v>
      </c>
      <c r="J87" s="162">
        <f t="shared" ca="1" si="1"/>
        <v>15</v>
      </c>
      <c r="K87" s="162">
        <v>3999</v>
      </c>
      <c r="L87" s="162" t="s">
        <v>391</v>
      </c>
      <c r="M87" s="162" t="s">
        <v>250</v>
      </c>
      <c r="N87" s="163" t="s">
        <v>392</v>
      </c>
    </row>
    <row r="88" spans="2:14">
      <c r="B88" s="155">
        <v>101</v>
      </c>
      <c r="C88" s="156" t="s">
        <v>241</v>
      </c>
      <c r="D88" s="156" t="s">
        <v>399</v>
      </c>
      <c r="E88" s="156" t="s">
        <v>363</v>
      </c>
      <c r="F88" s="156" t="s">
        <v>425</v>
      </c>
      <c r="G88" s="156" t="s">
        <v>377</v>
      </c>
      <c r="H88" s="156" t="s">
        <v>390</v>
      </c>
      <c r="I88" s="156">
        <v>2000</v>
      </c>
      <c r="J88" s="156">
        <f t="shared" ca="1" si="1"/>
        <v>15</v>
      </c>
      <c r="K88" s="156">
        <v>4533</v>
      </c>
      <c r="L88" s="156" t="s">
        <v>389</v>
      </c>
      <c r="M88" s="156" t="s">
        <v>250</v>
      </c>
      <c r="N88" s="157" t="s">
        <v>392</v>
      </c>
    </row>
    <row r="89" spans="2:14">
      <c r="B89" s="161">
        <v>17</v>
      </c>
      <c r="C89" s="162" t="s">
        <v>239</v>
      </c>
      <c r="D89" s="162" t="s">
        <v>375</v>
      </c>
      <c r="E89" s="162" t="s">
        <v>364</v>
      </c>
      <c r="F89" s="162" t="s">
        <v>426</v>
      </c>
      <c r="G89" s="162" t="s">
        <v>408</v>
      </c>
      <c r="H89" s="162" t="s">
        <v>378</v>
      </c>
      <c r="I89" s="162">
        <v>2001</v>
      </c>
      <c r="J89" s="162">
        <f t="shared" ca="1" si="1"/>
        <v>14</v>
      </c>
      <c r="K89" s="162">
        <v>5670</v>
      </c>
      <c r="L89" s="162" t="s">
        <v>391</v>
      </c>
      <c r="M89" s="162" t="s">
        <v>229</v>
      </c>
      <c r="N89" s="163" t="s">
        <v>392</v>
      </c>
    </row>
    <row r="90" spans="2:14">
      <c r="B90" s="155">
        <v>21</v>
      </c>
      <c r="C90" s="156" t="s">
        <v>239</v>
      </c>
      <c r="D90" s="156" t="s">
        <v>399</v>
      </c>
      <c r="E90" s="156" t="s">
        <v>364</v>
      </c>
      <c r="F90" s="156" t="s">
        <v>427</v>
      </c>
      <c r="G90" s="156" t="s">
        <v>394</v>
      </c>
      <c r="H90" s="156" t="s">
        <v>401</v>
      </c>
      <c r="I90" s="156">
        <v>2000</v>
      </c>
      <c r="J90" s="156">
        <f t="shared" ca="1" si="1"/>
        <v>15</v>
      </c>
      <c r="K90" s="156">
        <v>15420</v>
      </c>
      <c r="L90" s="156" t="s">
        <v>383</v>
      </c>
      <c r="M90" s="156" t="s">
        <v>230</v>
      </c>
      <c r="N90" s="157" t="s">
        <v>392</v>
      </c>
    </row>
    <row r="91" spans="2:14">
      <c r="B91" s="161">
        <v>30</v>
      </c>
      <c r="C91" s="162" t="s">
        <v>240</v>
      </c>
      <c r="D91" s="162" t="s">
        <v>399</v>
      </c>
      <c r="E91" s="162" t="s">
        <v>364</v>
      </c>
      <c r="F91" s="162" t="s">
        <v>428</v>
      </c>
      <c r="G91" s="162" t="s">
        <v>382</v>
      </c>
      <c r="H91" s="162" t="s">
        <v>390</v>
      </c>
      <c r="I91" s="162">
        <v>2000</v>
      </c>
      <c r="J91" s="162">
        <f t="shared" ca="1" si="1"/>
        <v>15</v>
      </c>
      <c r="K91" s="162">
        <v>14500</v>
      </c>
      <c r="L91" s="162" t="s">
        <v>379</v>
      </c>
      <c r="M91" s="162" t="s">
        <v>230</v>
      </c>
      <c r="N91" s="163" t="s">
        <v>380</v>
      </c>
    </row>
    <row r="92" spans="2:14">
      <c r="B92" s="155">
        <v>38</v>
      </c>
      <c r="C92" s="156" t="s">
        <v>240</v>
      </c>
      <c r="D92" s="156" t="s">
        <v>399</v>
      </c>
      <c r="E92" s="156" t="s">
        <v>364</v>
      </c>
      <c r="F92" s="156" t="s">
        <v>429</v>
      </c>
      <c r="G92" s="156" t="s">
        <v>377</v>
      </c>
      <c r="H92" s="156" t="s">
        <v>398</v>
      </c>
      <c r="I92" s="156">
        <v>2001</v>
      </c>
      <c r="J92" s="156">
        <f t="shared" ca="1" si="1"/>
        <v>14</v>
      </c>
      <c r="K92" s="156">
        <v>3400</v>
      </c>
      <c r="L92" s="156" t="s">
        <v>391</v>
      </c>
      <c r="M92" s="156" t="s">
        <v>230</v>
      </c>
      <c r="N92" s="157" t="s">
        <v>380</v>
      </c>
    </row>
    <row r="93" spans="2:14">
      <c r="B93" s="161">
        <v>42</v>
      </c>
      <c r="C93" s="162" t="s">
        <v>240</v>
      </c>
      <c r="D93" s="162" t="s">
        <v>355</v>
      </c>
      <c r="E93" s="162" t="s">
        <v>364</v>
      </c>
      <c r="F93" s="162" t="s">
        <v>429</v>
      </c>
      <c r="G93" s="162" t="s">
        <v>377</v>
      </c>
      <c r="H93" s="162" t="s">
        <v>385</v>
      </c>
      <c r="I93" s="162">
        <v>1999</v>
      </c>
      <c r="J93" s="162">
        <f t="shared" ca="1" si="1"/>
        <v>16</v>
      </c>
      <c r="K93" s="162">
        <v>6700</v>
      </c>
      <c r="L93" s="162" t="s">
        <v>383</v>
      </c>
      <c r="M93" s="162" t="s">
        <v>230</v>
      </c>
      <c r="N93" s="163" t="s">
        <v>392</v>
      </c>
    </row>
    <row r="94" spans="2:14">
      <c r="B94" s="155">
        <v>43</v>
      </c>
      <c r="C94" s="156" t="s">
        <v>240</v>
      </c>
      <c r="D94" s="156" t="s">
        <v>399</v>
      </c>
      <c r="E94" s="156" t="s">
        <v>364</v>
      </c>
      <c r="F94" s="156" t="s">
        <v>430</v>
      </c>
      <c r="G94" s="156" t="s">
        <v>377</v>
      </c>
      <c r="H94" s="156" t="s">
        <v>398</v>
      </c>
      <c r="I94" s="156">
        <v>2000</v>
      </c>
      <c r="J94" s="156">
        <f t="shared" ca="1" si="1"/>
        <v>15</v>
      </c>
      <c r="K94" s="156">
        <v>2000</v>
      </c>
      <c r="L94" s="156" t="s">
        <v>389</v>
      </c>
      <c r="M94" s="156" t="s">
        <v>229</v>
      </c>
      <c r="N94" s="157" t="s">
        <v>396</v>
      </c>
    </row>
    <row r="95" spans="2:14">
      <c r="B95" s="161">
        <v>45</v>
      </c>
      <c r="C95" s="162" t="s">
        <v>240</v>
      </c>
      <c r="D95" s="162" t="s">
        <v>355</v>
      </c>
      <c r="E95" s="162" t="s">
        <v>364</v>
      </c>
      <c r="F95" s="162" t="s">
        <v>431</v>
      </c>
      <c r="G95" s="162" t="s">
        <v>377</v>
      </c>
      <c r="H95" s="162" t="s">
        <v>378</v>
      </c>
      <c r="I95" s="162">
        <v>2004</v>
      </c>
      <c r="J95" s="162">
        <f t="shared" ca="1" si="1"/>
        <v>11</v>
      </c>
      <c r="K95" s="162">
        <v>3999</v>
      </c>
      <c r="L95" s="162" t="s">
        <v>391</v>
      </c>
      <c r="M95" s="162" t="s">
        <v>230</v>
      </c>
      <c r="N95" s="163" t="s">
        <v>380</v>
      </c>
    </row>
    <row r="96" spans="2:14">
      <c r="B96" s="155">
        <v>93</v>
      </c>
      <c r="C96" s="156" t="s">
        <v>241</v>
      </c>
      <c r="D96" s="156" t="s">
        <v>375</v>
      </c>
      <c r="E96" s="156" t="s">
        <v>364</v>
      </c>
      <c r="F96" s="156" t="s">
        <v>429</v>
      </c>
      <c r="G96" s="156" t="s">
        <v>377</v>
      </c>
      <c r="H96" s="156" t="s">
        <v>398</v>
      </c>
      <c r="I96" s="156">
        <v>2001</v>
      </c>
      <c r="J96" s="156">
        <f t="shared" ca="1" si="1"/>
        <v>14</v>
      </c>
      <c r="K96" s="156">
        <v>5600</v>
      </c>
      <c r="L96" s="156" t="s">
        <v>389</v>
      </c>
      <c r="M96" s="156" t="s">
        <v>250</v>
      </c>
      <c r="N96" s="157" t="s">
        <v>387</v>
      </c>
    </row>
    <row r="97" spans="2:14">
      <c r="B97" s="161">
        <v>1</v>
      </c>
      <c r="C97" s="162" t="s">
        <v>239</v>
      </c>
      <c r="D97" s="162" t="s">
        <v>399</v>
      </c>
      <c r="E97" s="162" t="s">
        <v>365</v>
      </c>
      <c r="F97" s="162" t="s">
        <v>432</v>
      </c>
      <c r="G97" s="162" t="s">
        <v>377</v>
      </c>
      <c r="H97" s="162" t="s">
        <v>385</v>
      </c>
      <c r="I97" s="162">
        <v>1988</v>
      </c>
      <c r="J97" s="162">
        <f t="shared" ca="1" si="1"/>
        <v>27</v>
      </c>
      <c r="K97" s="162">
        <v>3500</v>
      </c>
      <c r="L97" s="162" t="s">
        <v>389</v>
      </c>
      <c r="M97" s="162" t="s">
        <v>230</v>
      </c>
      <c r="N97" s="163" t="s">
        <v>396</v>
      </c>
    </row>
    <row r="98" spans="2:14">
      <c r="B98" s="155">
        <v>3</v>
      </c>
      <c r="C98" s="156" t="s">
        <v>239</v>
      </c>
      <c r="D98" s="156" t="s">
        <v>355</v>
      </c>
      <c r="E98" s="156" t="s">
        <v>365</v>
      </c>
      <c r="F98" s="156" t="s">
        <v>433</v>
      </c>
      <c r="G98" s="156" t="s">
        <v>382</v>
      </c>
      <c r="H98" s="156" t="s">
        <v>401</v>
      </c>
      <c r="I98" s="156">
        <v>2001</v>
      </c>
      <c r="J98" s="156">
        <f t="shared" ca="1" si="1"/>
        <v>14</v>
      </c>
      <c r="K98" s="156">
        <v>12500</v>
      </c>
      <c r="L98" s="156" t="s">
        <v>383</v>
      </c>
      <c r="M98" s="156" t="s">
        <v>230</v>
      </c>
      <c r="N98" s="157" t="s">
        <v>380</v>
      </c>
    </row>
    <row r="99" spans="2:14">
      <c r="B99" s="161">
        <v>8</v>
      </c>
      <c r="C99" s="162" t="s">
        <v>239</v>
      </c>
      <c r="D99" s="162" t="s">
        <v>355</v>
      </c>
      <c r="E99" s="162" t="s">
        <v>365</v>
      </c>
      <c r="F99" s="162" t="s">
        <v>432</v>
      </c>
      <c r="G99" s="162" t="s">
        <v>377</v>
      </c>
      <c r="H99" s="162" t="s">
        <v>395</v>
      </c>
      <c r="I99" s="162">
        <v>1999</v>
      </c>
      <c r="J99" s="162">
        <f t="shared" ca="1" si="1"/>
        <v>16</v>
      </c>
      <c r="K99" s="162">
        <v>2300</v>
      </c>
      <c r="L99" s="162" t="s">
        <v>391</v>
      </c>
      <c r="M99" s="162" t="s">
        <v>230</v>
      </c>
      <c r="N99" s="163" t="s">
        <v>392</v>
      </c>
    </row>
    <row r="100" spans="2:14">
      <c r="B100" s="155">
        <v>9</v>
      </c>
      <c r="C100" s="156" t="s">
        <v>239</v>
      </c>
      <c r="D100" s="156" t="s">
        <v>399</v>
      </c>
      <c r="E100" s="156" t="s">
        <v>365</v>
      </c>
      <c r="F100" s="156" t="s">
        <v>434</v>
      </c>
      <c r="G100" s="156" t="s">
        <v>408</v>
      </c>
      <c r="H100" s="156" t="s">
        <v>401</v>
      </c>
      <c r="I100" s="156">
        <v>2001</v>
      </c>
      <c r="J100" s="156">
        <f t="shared" ca="1" si="1"/>
        <v>14</v>
      </c>
      <c r="K100" s="156">
        <v>3900</v>
      </c>
      <c r="L100" s="156" t="s">
        <v>389</v>
      </c>
      <c r="M100" s="156" t="s">
        <v>230</v>
      </c>
      <c r="N100" s="157" t="s">
        <v>396</v>
      </c>
    </row>
    <row r="101" spans="2:14">
      <c r="B101" s="161">
        <v>22</v>
      </c>
      <c r="C101" s="162" t="s">
        <v>239</v>
      </c>
      <c r="D101" s="162" t="s">
        <v>355</v>
      </c>
      <c r="E101" s="162" t="s">
        <v>365</v>
      </c>
      <c r="F101" s="162" t="s">
        <v>435</v>
      </c>
      <c r="G101" s="162" t="s">
        <v>394</v>
      </c>
      <c r="H101" s="162" t="s">
        <v>395</v>
      </c>
      <c r="I101" s="162">
        <v>2001</v>
      </c>
      <c r="J101" s="162">
        <f t="shared" ca="1" si="1"/>
        <v>14</v>
      </c>
      <c r="K101" s="162">
        <v>19655</v>
      </c>
      <c r="L101" s="162" t="s">
        <v>379</v>
      </c>
      <c r="M101" s="162" t="s">
        <v>230</v>
      </c>
      <c r="N101" s="163" t="s">
        <v>392</v>
      </c>
    </row>
    <row r="102" spans="2:14">
      <c r="B102" s="155">
        <v>35</v>
      </c>
      <c r="C102" s="156" t="s">
        <v>240</v>
      </c>
      <c r="D102" s="156" t="s">
        <v>399</v>
      </c>
      <c r="E102" s="156" t="s">
        <v>365</v>
      </c>
      <c r="F102" s="156" t="s">
        <v>433</v>
      </c>
      <c r="G102" s="156" t="s">
        <v>382</v>
      </c>
      <c r="H102" s="156" t="s">
        <v>385</v>
      </c>
      <c r="I102" s="156">
        <v>2003</v>
      </c>
      <c r="J102" s="156">
        <f t="shared" ca="1" si="1"/>
        <v>12</v>
      </c>
      <c r="K102" s="156">
        <v>15400</v>
      </c>
      <c r="L102" s="156" t="s">
        <v>379</v>
      </c>
      <c r="M102" s="156" t="s">
        <v>230</v>
      </c>
      <c r="N102" s="157" t="s">
        <v>380</v>
      </c>
    </row>
    <row r="103" spans="2:14">
      <c r="B103" s="161">
        <v>36</v>
      </c>
      <c r="C103" s="162" t="s">
        <v>240</v>
      </c>
      <c r="D103" s="162" t="s">
        <v>375</v>
      </c>
      <c r="E103" s="162" t="s">
        <v>365</v>
      </c>
      <c r="F103" s="162" t="s">
        <v>433</v>
      </c>
      <c r="G103" s="162" t="s">
        <v>382</v>
      </c>
      <c r="H103" s="162" t="s">
        <v>385</v>
      </c>
      <c r="I103" s="162">
        <v>2000</v>
      </c>
      <c r="J103" s="162">
        <f t="shared" ca="1" si="1"/>
        <v>15</v>
      </c>
      <c r="K103" s="162">
        <v>4200</v>
      </c>
      <c r="L103" s="162" t="s">
        <v>389</v>
      </c>
      <c r="M103" s="162" t="s">
        <v>230</v>
      </c>
      <c r="N103" s="163" t="s">
        <v>380</v>
      </c>
    </row>
    <row r="104" spans="2:14">
      <c r="B104" s="155">
        <v>54</v>
      </c>
      <c r="C104" s="156" t="s">
        <v>240</v>
      </c>
      <c r="D104" s="156" t="s">
        <v>355</v>
      </c>
      <c r="E104" s="156" t="s">
        <v>365</v>
      </c>
      <c r="F104" s="156" t="s">
        <v>432</v>
      </c>
      <c r="G104" s="156" t="s">
        <v>377</v>
      </c>
      <c r="H104" s="156" t="s">
        <v>390</v>
      </c>
      <c r="I104" s="156">
        <v>2001</v>
      </c>
      <c r="J104" s="156">
        <f t="shared" ca="1" si="1"/>
        <v>14</v>
      </c>
      <c r="K104" s="156">
        <v>2500</v>
      </c>
      <c r="L104" s="156" t="s">
        <v>386</v>
      </c>
      <c r="M104" s="156" t="s">
        <v>230</v>
      </c>
      <c r="N104" s="157" t="s">
        <v>396</v>
      </c>
    </row>
    <row r="105" spans="2:14">
      <c r="B105" s="161">
        <v>64</v>
      </c>
      <c r="C105" s="162" t="s">
        <v>241</v>
      </c>
      <c r="D105" s="162" t="s">
        <v>375</v>
      </c>
      <c r="E105" s="162" t="s">
        <v>365</v>
      </c>
      <c r="F105" s="162" t="s">
        <v>434</v>
      </c>
      <c r="G105" s="162" t="s">
        <v>377</v>
      </c>
      <c r="H105" s="162" t="s">
        <v>385</v>
      </c>
      <c r="I105" s="162">
        <v>1999</v>
      </c>
      <c r="J105" s="162">
        <f t="shared" ca="1" si="1"/>
        <v>16</v>
      </c>
      <c r="K105" s="162">
        <v>2540</v>
      </c>
      <c r="L105" s="162" t="s">
        <v>383</v>
      </c>
      <c r="M105" s="162" t="s">
        <v>229</v>
      </c>
      <c r="N105" s="163" t="s">
        <v>380</v>
      </c>
    </row>
    <row r="106" spans="2:14">
      <c r="B106" s="155">
        <v>71</v>
      </c>
      <c r="C106" s="156" t="s">
        <v>241</v>
      </c>
      <c r="D106" s="156" t="s">
        <v>355</v>
      </c>
      <c r="E106" s="156" t="s">
        <v>365</v>
      </c>
      <c r="F106" s="156" t="s">
        <v>436</v>
      </c>
      <c r="G106" s="156" t="s">
        <v>382</v>
      </c>
      <c r="H106" s="156" t="s">
        <v>378</v>
      </c>
      <c r="I106" s="156">
        <v>2000</v>
      </c>
      <c r="J106" s="156">
        <f t="shared" ca="1" si="1"/>
        <v>15</v>
      </c>
      <c r="K106" s="156">
        <v>4200</v>
      </c>
      <c r="L106" s="156" t="s">
        <v>389</v>
      </c>
      <c r="M106" s="156" t="s">
        <v>229</v>
      </c>
      <c r="N106" s="157" t="s">
        <v>396</v>
      </c>
    </row>
    <row r="107" spans="2:14">
      <c r="B107" s="161">
        <v>78</v>
      </c>
      <c r="C107" s="162" t="s">
        <v>241</v>
      </c>
      <c r="D107" s="162" t="s">
        <v>355</v>
      </c>
      <c r="E107" s="162" t="s">
        <v>365</v>
      </c>
      <c r="F107" s="162" t="s">
        <v>434</v>
      </c>
      <c r="G107" s="162" t="s">
        <v>377</v>
      </c>
      <c r="H107" s="162" t="s">
        <v>395</v>
      </c>
      <c r="I107" s="162">
        <v>1999</v>
      </c>
      <c r="J107" s="162">
        <f t="shared" ca="1" si="1"/>
        <v>16</v>
      </c>
      <c r="K107" s="162">
        <v>1999</v>
      </c>
      <c r="L107" s="162" t="s">
        <v>391</v>
      </c>
      <c r="M107" s="162" t="s">
        <v>229</v>
      </c>
      <c r="N107" s="163" t="s">
        <v>392</v>
      </c>
    </row>
    <row r="108" spans="2:14">
      <c r="B108" s="155">
        <v>79</v>
      </c>
      <c r="C108" s="156" t="s">
        <v>241</v>
      </c>
      <c r="D108" s="156" t="s">
        <v>399</v>
      </c>
      <c r="E108" s="156" t="s">
        <v>365</v>
      </c>
      <c r="F108" s="156" t="s">
        <v>432</v>
      </c>
      <c r="G108" s="156" t="s">
        <v>408</v>
      </c>
      <c r="H108" s="156" t="s">
        <v>378</v>
      </c>
      <c r="I108" s="156">
        <v>2007</v>
      </c>
      <c r="J108" s="156">
        <f t="shared" ca="1" si="1"/>
        <v>8</v>
      </c>
      <c r="K108" s="156">
        <v>24500</v>
      </c>
      <c r="L108" s="156" t="s">
        <v>386</v>
      </c>
      <c r="M108" s="156" t="s">
        <v>230</v>
      </c>
      <c r="N108" s="157" t="s">
        <v>387</v>
      </c>
    </row>
    <row r="109" spans="2:14">
      <c r="B109" s="161">
        <v>87</v>
      </c>
      <c r="C109" s="162" t="s">
        <v>241</v>
      </c>
      <c r="D109" s="162" t="s">
        <v>399</v>
      </c>
      <c r="E109" s="162" t="s">
        <v>365</v>
      </c>
      <c r="F109" s="162" t="s">
        <v>434</v>
      </c>
      <c r="G109" s="162" t="s">
        <v>377</v>
      </c>
      <c r="H109" s="162" t="s">
        <v>378</v>
      </c>
      <c r="I109" s="162">
        <v>2001</v>
      </c>
      <c r="J109" s="162">
        <f t="shared" ca="1" si="1"/>
        <v>14</v>
      </c>
      <c r="K109" s="162">
        <v>3500</v>
      </c>
      <c r="L109" s="162" t="s">
        <v>391</v>
      </c>
      <c r="M109" s="162" t="s">
        <v>230</v>
      </c>
      <c r="N109" s="163" t="s">
        <v>392</v>
      </c>
    </row>
    <row r="110" spans="2:14">
      <c r="B110" s="155">
        <v>102</v>
      </c>
      <c r="C110" s="156" t="s">
        <v>241</v>
      </c>
      <c r="D110" s="156" t="s">
        <v>375</v>
      </c>
      <c r="E110" s="156" t="s">
        <v>365</v>
      </c>
      <c r="F110" s="156" t="s">
        <v>432</v>
      </c>
      <c r="G110" s="156" t="s">
        <v>377</v>
      </c>
      <c r="H110" s="156" t="s">
        <v>385</v>
      </c>
      <c r="I110" s="156">
        <v>2003</v>
      </c>
      <c r="J110" s="156">
        <f t="shared" ca="1" si="1"/>
        <v>12</v>
      </c>
      <c r="K110" s="156">
        <v>6750</v>
      </c>
      <c r="L110" s="156" t="s">
        <v>383</v>
      </c>
      <c r="M110" s="156" t="s">
        <v>230</v>
      </c>
      <c r="N110" s="157" t="s">
        <v>380</v>
      </c>
    </row>
    <row r="111" spans="2:14">
      <c r="B111" s="161">
        <v>11</v>
      </c>
      <c r="C111" s="162" t="s">
        <v>239</v>
      </c>
      <c r="D111" s="162" t="s">
        <v>399</v>
      </c>
      <c r="E111" s="162" t="s">
        <v>437</v>
      </c>
      <c r="F111" s="162" t="s">
        <v>438</v>
      </c>
      <c r="G111" s="162" t="s">
        <v>394</v>
      </c>
      <c r="H111" s="162" t="s">
        <v>378</v>
      </c>
      <c r="I111" s="162">
        <v>2008</v>
      </c>
      <c r="J111" s="162">
        <f t="shared" ca="1" si="1"/>
        <v>7</v>
      </c>
      <c r="K111" s="162">
        <v>43200</v>
      </c>
      <c r="L111" s="162" t="s">
        <v>379</v>
      </c>
      <c r="M111" s="162" t="s">
        <v>229</v>
      </c>
      <c r="N111" s="163" t="s">
        <v>380</v>
      </c>
    </row>
    <row r="112" spans="2:14">
      <c r="B112" s="155">
        <v>24</v>
      </c>
      <c r="C112" s="156" t="s">
        <v>239</v>
      </c>
      <c r="D112" s="156" t="s">
        <v>399</v>
      </c>
      <c r="E112" s="156" t="s">
        <v>437</v>
      </c>
      <c r="F112" s="156" t="s">
        <v>439</v>
      </c>
      <c r="G112" s="156" t="s">
        <v>377</v>
      </c>
      <c r="H112" s="156" t="s">
        <v>385</v>
      </c>
      <c r="I112" s="156">
        <v>2001</v>
      </c>
      <c r="J112" s="156">
        <f t="shared" ca="1" si="1"/>
        <v>14</v>
      </c>
      <c r="K112" s="156">
        <v>2500</v>
      </c>
      <c r="L112" s="156" t="s">
        <v>391</v>
      </c>
      <c r="M112" s="156" t="s">
        <v>229</v>
      </c>
      <c r="N112" s="157" t="s">
        <v>392</v>
      </c>
    </row>
    <row r="113" spans="2:14">
      <c r="B113" s="161">
        <v>29</v>
      </c>
      <c r="C113" s="162" t="s">
        <v>240</v>
      </c>
      <c r="D113" s="162" t="s">
        <v>399</v>
      </c>
      <c r="E113" s="162" t="s">
        <v>437</v>
      </c>
      <c r="F113" s="162" t="s">
        <v>439</v>
      </c>
      <c r="G113" s="162" t="s">
        <v>377</v>
      </c>
      <c r="H113" s="162" t="s">
        <v>385</v>
      </c>
      <c r="I113" s="162">
        <v>2000</v>
      </c>
      <c r="J113" s="162">
        <f t="shared" ca="1" si="1"/>
        <v>15</v>
      </c>
      <c r="K113" s="162">
        <v>3400</v>
      </c>
      <c r="L113" s="162" t="s">
        <v>391</v>
      </c>
      <c r="M113" s="162" t="s">
        <v>250</v>
      </c>
      <c r="N113" s="163" t="s">
        <v>387</v>
      </c>
    </row>
    <row r="114" spans="2:14">
      <c r="B114" s="155">
        <v>39</v>
      </c>
      <c r="C114" s="156" t="s">
        <v>240</v>
      </c>
      <c r="D114" s="156" t="s">
        <v>399</v>
      </c>
      <c r="E114" s="156" t="s">
        <v>437</v>
      </c>
      <c r="F114" s="156" t="s">
        <v>440</v>
      </c>
      <c r="G114" s="156" t="s">
        <v>382</v>
      </c>
      <c r="H114" s="156" t="s">
        <v>398</v>
      </c>
      <c r="I114" s="156">
        <v>2003</v>
      </c>
      <c r="J114" s="156">
        <f t="shared" ca="1" si="1"/>
        <v>12</v>
      </c>
      <c r="K114" s="156">
        <v>14500</v>
      </c>
      <c r="L114" s="156" t="s">
        <v>379</v>
      </c>
      <c r="M114" s="156" t="s">
        <v>250</v>
      </c>
      <c r="N114" s="157" t="s">
        <v>392</v>
      </c>
    </row>
    <row r="115" spans="2:14">
      <c r="B115" s="161">
        <v>58</v>
      </c>
      <c r="C115" s="162" t="s">
        <v>241</v>
      </c>
      <c r="D115" s="162" t="s">
        <v>375</v>
      </c>
      <c r="E115" s="162" t="s">
        <v>437</v>
      </c>
      <c r="F115" s="162" t="s">
        <v>440</v>
      </c>
      <c r="G115" s="162" t="s">
        <v>382</v>
      </c>
      <c r="H115" s="162" t="s">
        <v>385</v>
      </c>
      <c r="I115" s="162">
        <v>2003</v>
      </c>
      <c r="J115" s="162">
        <f t="shared" ca="1" si="1"/>
        <v>12</v>
      </c>
      <c r="K115" s="162">
        <v>3400</v>
      </c>
      <c r="L115" s="162" t="s">
        <v>391</v>
      </c>
      <c r="M115" s="162" t="s">
        <v>230</v>
      </c>
      <c r="N115" s="163" t="s">
        <v>392</v>
      </c>
    </row>
    <row r="116" spans="2:14">
      <c r="B116" s="155">
        <v>67</v>
      </c>
      <c r="C116" s="156" t="s">
        <v>241</v>
      </c>
      <c r="D116" s="156" t="s">
        <v>399</v>
      </c>
      <c r="E116" s="156" t="s">
        <v>437</v>
      </c>
      <c r="F116" s="156" t="s">
        <v>440</v>
      </c>
      <c r="G116" s="156" t="s">
        <v>382</v>
      </c>
      <c r="H116" s="156" t="s">
        <v>395</v>
      </c>
      <c r="I116" s="156">
        <v>1999</v>
      </c>
      <c r="J116" s="156">
        <f t="shared" ca="1" si="1"/>
        <v>16</v>
      </c>
      <c r="K116" s="156">
        <v>6700</v>
      </c>
      <c r="L116" s="156" t="s">
        <v>379</v>
      </c>
      <c r="M116" s="156" t="s">
        <v>230</v>
      </c>
      <c r="N116" s="157" t="s">
        <v>392</v>
      </c>
    </row>
    <row r="117" spans="2:14">
      <c r="B117" s="161">
        <v>72</v>
      </c>
      <c r="C117" s="162" t="s">
        <v>241</v>
      </c>
      <c r="D117" s="162" t="s">
        <v>399</v>
      </c>
      <c r="E117" s="162" t="s">
        <v>437</v>
      </c>
      <c r="F117" s="162" t="s">
        <v>441</v>
      </c>
      <c r="G117" s="162" t="s">
        <v>408</v>
      </c>
      <c r="H117" s="162" t="s">
        <v>398</v>
      </c>
      <c r="I117" s="162">
        <v>2003</v>
      </c>
      <c r="J117" s="162">
        <f t="shared" ca="1" si="1"/>
        <v>12</v>
      </c>
      <c r="K117" s="162">
        <v>23400</v>
      </c>
      <c r="L117" s="162" t="s">
        <v>386</v>
      </c>
      <c r="M117" s="162" t="s">
        <v>230</v>
      </c>
      <c r="N117" s="163" t="s">
        <v>392</v>
      </c>
    </row>
    <row r="118" spans="2:14">
      <c r="B118" s="155">
        <v>81</v>
      </c>
      <c r="C118" s="156" t="s">
        <v>241</v>
      </c>
      <c r="D118" s="156" t="s">
        <v>355</v>
      </c>
      <c r="E118" s="156" t="s">
        <v>437</v>
      </c>
      <c r="F118" s="156" t="s">
        <v>438</v>
      </c>
      <c r="G118" s="156" t="s">
        <v>394</v>
      </c>
      <c r="H118" s="156" t="s">
        <v>378</v>
      </c>
      <c r="I118" s="156">
        <v>2005</v>
      </c>
      <c r="J118" s="156">
        <f t="shared" ca="1" si="1"/>
        <v>10</v>
      </c>
      <c r="K118" s="156">
        <v>34222</v>
      </c>
      <c r="L118" s="156" t="s">
        <v>386</v>
      </c>
      <c r="M118" s="156" t="s">
        <v>230</v>
      </c>
      <c r="N118" s="157" t="s">
        <v>392</v>
      </c>
    </row>
    <row r="119" spans="2:14">
      <c r="B119" s="158">
        <v>90</v>
      </c>
      <c r="C119" s="159" t="s">
        <v>241</v>
      </c>
      <c r="D119" s="159" t="s">
        <v>355</v>
      </c>
      <c r="E119" s="159" t="s">
        <v>437</v>
      </c>
      <c r="F119" s="159" t="s">
        <v>440</v>
      </c>
      <c r="G119" s="159" t="s">
        <v>382</v>
      </c>
      <c r="H119" s="159" t="s">
        <v>378</v>
      </c>
      <c r="I119" s="159">
        <v>1999</v>
      </c>
      <c r="J119" s="159">
        <f t="shared" ca="1" si="1"/>
        <v>16</v>
      </c>
      <c r="K119" s="159">
        <v>2400</v>
      </c>
      <c r="L119" s="159" t="s">
        <v>391</v>
      </c>
      <c r="M119" s="159" t="s">
        <v>230</v>
      </c>
      <c r="N119" s="160" t="s">
        <v>396</v>
      </c>
    </row>
  </sheetData>
  <autoFilter ref="B16:N119"/>
  <dataValidations count="1">
    <dataValidation type="list" allowBlank="1" showInputMessage="1" showErrorMessage="1" sqref="D3">
      <formula1>"Hector Smith, Justin Callaghan, Mary O'Dwyer"</formula1>
    </dataValidation>
  </dataValidations>
  <pageMargins left="0.7" right="0.7" top="0.75" bottom="0.75" header="0.3" footer="0.3"/>
  <pageSetup paperSize="9" orientation="portrait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209"/>
  <sheetViews>
    <sheetView showGridLines="0" zoomScaleNormal="100" workbookViewId="0">
      <selection activeCell="I23" sqref="I23"/>
    </sheetView>
  </sheetViews>
  <sheetFormatPr defaultRowHeight="12.75"/>
  <cols>
    <col min="1" max="1" width="2.7109375" style="1" customWidth="1"/>
    <col min="2" max="2" width="16.28515625" style="1" customWidth="1"/>
    <col min="3" max="3" width="11.7109375" style="1" bestFit="1" customWidth="1"/>
    <col min="4" max="4" width="34" style="1" customWidth="1"/>
    <col min="5" max="5" width="17.7109375" style="25" customWidth="1"/>
    <col min="6" max="6" width="18" style="1" bestFit="1" customWidth="1"/>
    <col min="7" max="7" width="22.42578125" style="1" bestFit="1" customWidth="1"/>
    <col min="8" max="8" width="10.5703125" style="25" bestFit="1" customWidth="1"/>
    <col min="9" max="9" width="15" style="25" bestFit="1" customWidth="1"/>
    <col min="10" max="10" width="14.7109375" style="1" bestFit="1" customWidth="1"/>
    <col min="11" max="11" width="4" style="1" bestFit="1" customWidth="1"/>
    <col min="12" max="13" width="9.140625" style="1"/>
    <col min="14" max="14" width="10.140625" style="1" customWidth="1"/>
    <col min="15" max="16384" width="9.140625" style="1"/>
  </cols>
  <sheetData>
    <row r="1" spans="2:14" ht="23.25">
      <c r="B1" s="60" t="s">
        <v>267</v>
      </c>
      <c r="C1" s="2"/>
      <c r="D1" s="2"/>
      <c r="E1" s="2"/>
      <c r="F1" s="2"/>
      <c r="G1" s="2"/>
    </row>
    <row r="2" spans="2:14">
      <c r="E2" s="1"/>
      <c r="I2" s="1"/>
      <c r="J2" s="25"/>
      <c r="K2" s="101"/>
    </row>
    <row r="3" spans="2:14">
      <c r="B3" s="150" t="s">
        <v>352</v>
      </c>
      <c r="C3" s="151"/>
      <c r="D3" s="104" t="s">
        <v>96</v>
      </c>
      <c r="E3" s="1"/>
      <c r="F3" s="3" t="s">
        <v>232</v>
      </c>
      <c r="G3" s="52"/>
      <c r="I3" s="1"/>
      <c r="J3" s="25"/>
      <c r="K3" s="101"/>
    </row>
    <row r="4" spans="2:14">
      <c r="E4" s="1"/>
      <c r="F4" s="4" t="s">
        <v>233</v>
      </c>
      <c r="G4" s="53"/>
      <c r="I4" s="1"/>
      <c r="J4" s="25"/>
      <c r="K4" s="101"/>
    </row>
    <row r="5" spans="2:14">
      <c r="E5" s="1"/>
      <c r="F5" s="4" t="s">
        <v>234</v>
      </c>
      <c r="G5" s="53"/>
      <c r="I5" s="1"/>
      <c r="J5" s="25"/>
      <c r="K5" s="101"/>
    </row>
    <row r="6" spans="2:14">
      <c r="E6" s="1"/>
      <c r="F6" s="4" t="s">
        <v>256</v>
      </c>
      <c r="G6" s="26" t="str">
        <f>IFERROR(IF(G3&lt;&gt;"",G3/G4,""),0)</f>
        <v/>
      </c>
      <c r="I6" s="1"/>
      <c r="J6" s="25"/>
      <c r="K6" s="101"/>
    </row>
    <row r="7" spans="2:14">
      <c r="F7" s="4" t="s">
        <v>257</v>
      </c>
      <c r="G7" s="26" t="str">
        <f>IFERROR(IF(G3&lt;&gt;"",G3/G5,""),0)</f>
        <v/>
      </c>
      <c r="K7" s="102"/>
    </row>
    <row r="8" spans="2:14">
      <c r="K8" s="102"/>
    </row>
    <row r="9" spans="2:14">
      <c r="B9" s="164" t="s">
        <v>262</v>
      </c>
      <c r="C9" s="164" t="s">
        <v>258</v>
      </c>
      <c r="D9" s="164" t="s">
        <v>263</v>
      </c>
      <c r="E9" s="164" t="s">
        <v>232</v>
      </c>
      <c r="F9" s="164" t="s">
        <v>233</v>
      </c>
      <c r="G9" s="165" t="s">
        <v>234</v>
      </c>
      <c r="H9" s="103"/>
      <c r="I9" s="103"/>
      <c r="J9" s="103"/>
      <c r="K9" s="103"/>
      <c r="L9" s="103"/>
      <c r="M9" s="103"/>
      <c r="N9" s="103"/>
    </row>
    <row r="10" spans="2:14">
      <c r="B10" s="80" t="s">
        <v>209</v>
      </c>
      <c r="C10" s="5">
        <v>97</v>
      </c>
      <c r="D10" s="5" t="s">
        <v>96</v>
      </c>
      <c r="E10" s="27">
        <v>147124231.15000001</v>
      </c>
      <c r="F10" s="6">
        <v>324561739.58999997</v>
      </c>
      <c r="G10" s="6">
        <v>399371003.00999999</v>
      </c>
    </row>
    <row r="11" spans="2:14">
      <c r="B11" s="80" t="s">
        <v>207</v>
      </c>
      <c r="C11" s="5">
        <v>85</v>
      </c>
      <c r="D11" s="5" t="s">
        <v>84</v>
      </c>
      <c r="E11" s="27">
        <v>1551837.26</v>
      </c>
      <c r="F11" s="6">
        <v>3871000</v>
      </c>
      <c r="G11" s="6">
        <v>4478413.46</v>
      </c>
    </row>
    <row r="12" spans="2:14">
      <c r="B12" s="80" t="s">
        <v>207</v>
      </c>
      <c r="C12" s="5">
        <v>175</v>
      </c>
      <c r="D12" s="5" t="s">
        <v>174</v>
      </c>
      <c r="E12" s="27">
        <v>6305602</v>
      </c>
      <c r="F12" s="6">
        <v>10967217.789999999</v>
      </c>
      <c r="G12" s="6">
        <v>10531059.939999999</v>
      </c>
    </row>
    <row r="13" spans="2:14">
      <c r="B13" s="80" t="s">
        <v>203</v>
      </c>
      <c r="C13" s="5">
        <v>71</v>
      </c>
      <c r="D13" s="5" t="s">
        <v>70</v>
      </c>
      <c r="E13" s="27">
        <v>7652240.9400000004</v>
      </c>
      <c r="F13" s="6">
        <v>25500511.989999998</v>
      </c>
      <c r="G13" s="6">
        <v>23890417.289999999</v>
      </c>
    </row>
    <row r="14" spans="2:14">
      <c r="B14" s="80" t="s">
        <v>203</v>
      </c>
      <c r="C14" s="5">
        <v>61</v>
      </c>
      <c r="D14" s="5" t="s">
        <v>60</v>
      </c>
      <c r="E14" s="27">
        <v>717380.24</v>
      </c>
      <c r="F14" s="6">
        <v>3035722.37</v>
      </c>
      <c r="G14" s="6">
        <v>2711772.14</v>
      </c>
    </row>
    <row r="15" spans="2:14">
      <c r="B15" s="80" t="s">
        <v>208</v>
      </c>
      <c r="C15" s="5">
        <v>156</v>
      </c>
      <c r="D15" s="5" t="s">
        <v>155</v>
      </c>
      <c r="E15" s="27">
        <v>449958.62</v>
      </c>
      <c r="F15" s="6">
        <v>1835580</v>
      </c>
      <c r="G15" s="6">
        <v>1599482.76</v>
      </c>
    </row>
    <row r="16" spans="2:14">
      <c r="B16" s="80" t="s">
        <v>205</v>
      </c>
      <c r="C16" s="5">
        <v>23</v>
      </c>
      <c r="D16" s="5" t="s">
        <v>22</v>
      </c>
      <c r="E16" s="27">
        <v>746188.47</v>
      </c>
      <c r="F16" s="6">
        <v>2128452</v>
      </c>
      <c r="G16" s="6">
        <v>2396532.9500000002</v>
      </c>
    </row>
    <row r="17" spans="2:9">
      <c r="B17" s="80" t="s">
        <v>209</v>
      </c>
      <c r="C17" s="5">
        <v>137</v>
      </c>
      <c r="D17" s="5" t="s">
        <v>136</v>
      </c>
      <c r="E17" s="27">
        <v>616177.91</v>
      </c>
      <c r="F17" s="6">
        <v>2042874.07</v>
      </c>
      <c r="G17" s="6">
        <v>2239190.59</v>
      </c>
      <c r="H17" s="1"/>
      <c r="I17" s="1"/>
    </row>
    <row r="18" spans="2:9">
      <c r="B18" s="80" t="s">
        <v>211</v>
      </c>
      <c r="C18" s="5">
        <v>79</v>
      </c>
      <c r="D18" s="5" t="s">
        <v>78</v>
      </c>
      <c r="E18" s="27">
        <v>1134420.98</v>
      </c>
      <c r="F18" s="6">
        <v>3498465</v>
      </c>
      <c r="G18" s="6">
        <v>3102540.31</v>
      </c>
      <c r="H18" s="1"/>
      <c r="I18" s="1"/>
    </row>
    <row r="19" spans="2:9">
      <c r="B19" s="80" t="s">
        <v>212</v>
      </c>
      <c r="C19" s="5">
        <v>10</v>
      </c>
      <c r="D19" s="5" t="s">
        <v>9</v>
      </c>
      <c r="E19" s="27">
        <v>1432893.86</v>
      </c>
      <c r="F19" s="6">
        <v>3830692.19</v>
      </c>
      <c r="G19" s="6">
        <v>4616567.41</v>
      </c>
      <c r="H19" s="1"/>
      <c r="I19" s="1"/>
    </row>
    <row r="20" spans="2:9">
      <c r="B20" s="80" t="s">
        <v>205</v>
      </c>
      <c r="C20" s="5">
        <v>123</v>
      </c>
      <c r="D20" s="5" t="s">
        <v>122</v>
      </c>
      <c r="E20" s="27">
        <v>1069390.22</v>
      </c>
      <c r="F20" s="6">
        <v>3435343.9</v>
      </c>
      <c r="G20" s="6">
        <v>2845646.63</v>
      </c>
      <c r="H20" s="1"/>
      <c r="I20" s="1"/>
    </row>
    <row r="21" spans="2:9">
      <c r="B21" s="80" t="s">
        <v>209</v>
      </c>
      <c r="C21" s="5">
        <v>197</v>
      </c>
      <c r="D21" s="5" t="s">
        <v>196</v>
      </c>
      <c r="E21" s="27">
        <v>1479439.15</v>
      </c>
      <c r="F21" s="6">
        <v>3090108</v>
      </c>
      <c r="G21" s="6">
        <v>3064014.2</v>
      </c>
      <c r="H21" s="1"/>
      <c r="I21" s="1"/>
    </row>
    <row r="22" spans="2:9">
      <c r="B22" s="80" t="s">
        <v>211</v>
      </c>
      <c r="C22" s="5">
        <v>29</v>
      </c>
      <c r="D22" s="5" t="s">
        <v>28</v>
      </c>
      <c r="E22" s="27">
        <v>1007162.68</v>
      </c>
      <c r="F22" s="6">
        <v>3227077.89</v>
      </c>
      <c r="G22" s="6">
        <v>3059537.89</v>
      </c>
      <c r="H22" s="1"/>
      <c r="I22" s="1"/>
    </row>
    <row r="23" spans="2:9">
      <c r="B23" s="80" t="s">
        <v>205</v>
      </c>
      <c r="C23" s="5">
        <v>133</v>
      </c>
      <c r="D23" s="5" t="s">
        <v>132</v>
      </c>
      <c r="E23" s="27">
        <v>101707.31</v>
      </c>
      <c r="F23" s="6">
        <v>102125</v>
      </c>
      <c r="G23" s="6">
        <v>111170.73</v>
      </c>
      <c r="H23" s="1"/>
      <c r="I23" s="1"/>
    </row>
    <row r="24" spans="2:9">
      <c r="B24" s="80" t="s">
        <v>209</v>
      </c>
      <c r="C24" s="5">
        <v>147</v>
      </c>
      <c r="D24" s="5" t="s">
        <v>146</v>
      </c>
      <c r="E24" s="27">
        <v>613273.9</v>
      </c>
      <c r="F24" s="6">
        <v>2433545.1</v>
      </c>
      <c r="G24" s="6">
        <v>2104300.38</v>
      </c>
      <c r="H24" s="1"/>
      <c r="I24" s="1"/>
    </row>
    <row r="25" spans="2:9">
      <c r="B25" s="80" t="s">
        <v>205</v>
      </c>
      <c r="C25" s="5">
        <v>193</v>
      </c>
      <c r="D25" s="5" t="s">
        <v>192</v>
      </c>
      <c r="E25" s="27">
        <v>1916446.61</v>
      </c>
      <c r="F25" s="6">
        <v>4453260</v>
      </c>
      <c r="G25" s="6">
        <v>2384397.62</v>
      </c>
      <c r="H25" s="1"/>
      <c r="I25" s="1"/>
    </row>
    <row r="26" spans="2:9">
      <c r="B26" s="80" t="s">
        <v>206</v>
      </c>
      <c r="C26" s="5">
        <v>174</v>
      </c>
      <c r="D26" s="5" t="s">
        <v>173</v>
      </c>
      <c r="E26" s="27">
        <v>11402348.210000001</v>
      </c>
      <c r="F26" s="6">
        <v>25325319.629999999</v>
      </c>
      <c r="G26" s="6">
        <v>23434806.350000001</v>
      </c>
      <c r="H26" s="1"/>
      <c r="I26" s="1"/>
    </row>
    <row r="27" spans="2:9">
      <c r="B27" s="80" t="s">
        <v>206</v>
      </c>
      <c r="C27" s="5">
        <v>114</v>
      </c>
      <c r="D27" s="5" t="s">
        <v>113</v>
      </c>
      <c r="E27" s="27">
        <v>3235023.71</v>
      </c>
      <c r="F27" s="6">
        <v>8435810</v>
      </c>
      <c r="G27" s="6">
        <v>6546286.0300000003</v>
      </c>
      <c r="H27" s="1"/>
      <c r="I27" s="1"/>
    </row>
    <row r="28" spans="2:9">
      <c r="B28" s="80" t="s">
        <v>211</v>
      </c>
      <c r="C28" s="5">
        <v>59</v>
      </c>
      <c r="D28" s="5" t="s">
        <v>58</v>
      </c>
      <c r="E28" s="27">
        <v>1363396.95</v>
      </c>
      <c r="F28" s="6">
        <v>3750000</v>
      </c>
      <c r="G28" s="6">
        <v>5411996.5300000003</v>
      </c>
      <c r="H28" s="1"/>
      <c r="I28" s="1"/>
    </row>
    <row r="29" spans="2:9">
      <c r="B29" s="80" t="s">
        <v>205</v>
      </c>
      <c r="C29" s="5">
        <v>153</v>
      </c>
      <c r="D29" s="5" t="s">
        <v>152</v>
      </c>
      <c r="E29" s="27">
        <v>9711623.9399999995</v>
      </c>
      <c r="F29" s="6">
        <v>28925019.899999999</v>
      </c>
      <c r="G29" s="6">
        <v>28084809.129999999</v>
      </c>
      <c r="H29" s="1"/>
      <c r="I29" s="1"/>
    </row>
    <row r="30" spans="2:9">
      <c r="B30" s="80" t="s">
        <v>210</v>
      </c>
      <c r="C30" s="5">
        <v>148</v>
      </c>
      <c r="D30" s="5" t="s">
        <v>147</v>
      </c>
      <c r="E30" s="27">
        <v>1738263.08</v>
      </c>
      <c r="F30" s="6">
        <v>5144547.54</v>
      </c>
      <c r="G30" s="6">
        <v>5265671.88</v>
      </c>
      <c r="H30" s="1"/>
      <c r="I30" s="1"/>
    </row>
    <row r="31" spans="2:9">
      <c r="B31" s="80" t="s">
        <v>212</v>
      </c>
      <c r="C31" s="5">
        <v>200</v>
      </c>
      <c r="D31" s="5" t="s">
        <v>199</v>
      </c>
      <c r="E31" s="27">
        <v>4052178.83</v>
      </c>
      <c r="F31" s="6">
        <v>10300465.800000001</v>
      </c>
      <c r="G31" s="6">
        <v>10746608.01</v>
      </c>
      <c r="H31" s="1"/>
      <c r="I31" s="1"/>
    </row>
    <row r="32" spans="2:9">
      <c r="B32" s="80" t="s">
        <v>209</v>
      </c>
      <c r="C32" s="5">
        <v>27</v>
      </c>
      <c r="D32" s="5" t="s">
        <v>26</v>
      </c>
      <c r="E32" s="27">
        <v>3746925.45</v>
      </c>
      <c r="F32" s="6">
        <v>14321682.82</v>
      </c>
      <c r="G32" s="6">
        <v>11582512.73</v>
      </c>
      <c r="H32" s="1"/>
      <c r="I32" s="1"/>
    </row>
    <row r="33" spans="2:9">
      <c r="B33" s="80" t="s">
        <v>204</v>
      </c>
      <c r="C33" s="5">
        <v>172</v>
      </c>
      <c r="D33" s="5" t="s">
        <v>171</v>
      </c>
      <c r="E33" s="27">
        <v>9939663.1099999994</v>
      </c>
      <c r="F33" s="6">
        <v>15969378.99</v>
      </c>
      <c r="G33" s="6">
        <v>22494401.239999998</v>
      </c>
      <c r="H33" s="1"/>
      <c r="I33" s="1"/>
    </row>
    <row r="34" spans="2:9">
      <c r="B34" s="80" t="s">
        <v>205</v>
      </c>
      <c r="C34" s="5">
        <v>183</v>
      </c>
      <c r="D34" s="5" t="s">
        <v>182</v>
      </c>
      <c r="E34" s="27">
        <v>7326467.6299999999</v>
      </c>
      <c r="F34" s="6">
        <v>25027205.48</v>
      </c>
      <c r="G34" s="6">
        <v>23304127.91</v>
      </c>
      <c r="H34" s="1"/>
      <c r="I34" s="1"/>
    </row>
    <row r="35" spans="2:9">
      <c r="B35" s="80" t="s">
        <v>210</v>
      </c>
      <c r="C35" s="5">
        <v>178</v>
      </c>
      <c r="D35" s="5" t="s">
        <v>177</v>
      </c>
      <c r="E35" s="27">
        <v>425163.07</v>
      </c>
      <c r="F35" s="6">
        <v>1454881</v>
      </c>
      <c r="G35" s="6">
        <v>1468493.1</v>
      </c>
      <c r="H35" s="1"/>
      <c r="I35" s="1"/>
    </row>
    <row r="36" spans="2:9">
      <c r="B36" s="80" t="s">
        <v>211</v>
      </c>
      <c r="C36" s="5">
        <v>9</v>
      </c>
      <c r="D36" s="5" t="s">
        <v>8</v>
      </c>
      <c r="E36" s="27">
        <v>2622920.35</v>
      </c>
      <c r="F36" s="6">
        <v>5188636.3899999997</v>
      </c>
      <c r="G36" s="6">
        <v>5641825.5999999996</v>
      </c>
      <c r="H36" s="1"/>
      <c r="I36" s="1"/>
    </row>
    <row r="37" spans="2:9">
      <c r="B37" s="80" t="s">
        <v>211</v>
      </c>
      <c r="C37" s="5">
        <v>109</v>
      </c>
      <c r="D37" s="5" t="s">
        <v>108</v>
      </c>
      <c r="E37" s="27">
        <v>1989367.56</v>
      </c>
      <c r="F37" s="6">
        <v>5996343</v>
      </c>
      <c r="G37" s="6">
        <v>3593800.98</v>
      </c>
      <c r="H37" s="1"/>
      <c r="I37" s="1"/>
    </row>
    <row r="38" spans="2:9">
      <c r="B38" s="80" t="s">
        <v>207</v>
      </c>
      <c r="C38" s="5">
        <v>145</v>
      </c>
      <c r="D38" s="5" t="s">
        <v>144</v>
      </c>
      <c r="E38" s="27">
        <v>864647.5</v>
      </c>
      <c r="F38" s="6">
        <v>3156000</v>
      </c>
      <c r="G38" s="6">
        <v>2706889.15</v>
      </c>
      <c r="H38" s="1"/>
      <c r="I38" s="1"/>
    </row>
    <row r="39" spans="2:9">
      <c r="B39" s="80" t="s">
        <v>207</v>
      </c>
      <c r="C39" s="5">
        <v>165</v>
      </c>
      <c r="D39" s="5" t="s">
        <v>164</v>
      </c>
      <c r="E39" s="27">
        <v>1222916.7</v>
      </c>
      <c r="F39" s="6">
        <v>3144500</v>
      </c>
      <c r="G39" s="6">
        <v>3070374.2</v>
      </c>
      <c r="H39" s="1"/>
      <c r="I39" s="1"/>
    </row>
    <row r="40" spans="2:9">
      <c r="B40" s="80" t="s">
        <v>204</v>
      </c>
      <c r="C40" s="5">
        <v>12</v>
      </c>
      <c r="D40" s="5" t="s">
        <v>11</v>
      </c>
      <c r="E40" s="27">
        <v>1260685.47</v>
      </c>
      <c r="F40" s="6">
        <v>4857000</v>
      </c>
      <c r="G40" s="6">
        <v>3794166.72</v>
      </c>
      <c r="H40" s="1"/>
      <c r="I40" s="1"/>
    </row>
    <row r="41" spans="2:9">
      <c r="B41" s="80" t="s">
        <v>204</v>
      </c>
      <c r="C41" s="5">
        <v>72</v>
      </c>
      <c r="D41" s="5" t="s">
        <v>71</v>
      </c>
      <c r="E41" s="27">
        <v>8485938.2899999991</v>
      </c>
      <c r="F41" s="6">
        <v>32383232.800000001</v>
      </c>
      <c r="G41" s="6">
        <v>12186406.359999999</v>
      </c>
      <c r="H41" s="1"/>
      <c r="I41" s="1"/>
    </row>
    <row r="42" spans="2:9">
      <c r="B42" s="80" t="s">
        <v>209</v>
      </c>
      <c r="C42" s="5">
        <v>187</v>
      </c>
      <c r="D42" s="5" t="s">
        <v>186</v>
      </c>
      <c r="E42" s="27">
        <v>23200835.219999999</v>
      </c>
      <c r="F42" s="6">
        <v>72300714.569999993</v>
      </c>
      <c r="G42" s="6">
        <v>73181247.969999999</v>
      </c>
      <c r="H42" s="1"/>
      <c r="I42" s="1"/>
    </row>
    <row r="43" spans="2:9">
      <c r="B43" s="80" t="s">
        <v>210</v>
      </c>
      <c r="C43" s="5">
        <v>28</v>
      </c>
      <c r="D43" s="5" t="s">
        <v>27</v>
      </c>
      <c r="E43" s="27">
        <v>8049170.5599999996</v>
      </c>
      <c r="F43" s="6">
        <v>23961930.5</v>
      </c>
      <c r="G43" s="6">
        <v>132776742.43000001</v>
      </c>
      <c r="H43" s="1"/>
      <c r="I43" s="1"/>
    </row>
    <row r="44" spans="2:9">
      <c r="B44" s="80" t="s">
        <v>211</v>
      </c>
      <c r="C44" s="5">
        <v>19</v>
      </c>
      <c r="D44" s="5" t="s">
        <v>18</v>
      </c>
      <c r="E44" s="27">
        <v>16279993.039999999</v>
      </c>
      <c r="F44" s="6">
        <v>51121256.200000003</v>
      </c>
      <c r="G44" s="6">
        <v>47882423.109999999</v>
      </c>
      <c r="H44" s="1"/>
      <c r="I44" s="1"/>
    </row>
    <row r="45" spans="2:9">
      <c r="B45" s="80" t="s">
        <v>210</v>
      </c>
      <c r="C45" s="5">
        <v>58</v>
      </c>
      <c r="D45" s="5" t="s">
        <v>57</v>
      </c>
      <c r="E45" s="27">
        <v>5139521.79</v>
      </c>
      <c r="F45" s="6">
        <v>16769296</v>
      </c>
      <c r="G45" s="6">
        <v>15133276.220000001</v>
      </c>
      <c r="H45" s="1"/>
      <c r="I45" s="1"/>
    </row>
    <row r="46" spans="2:9">
      <c r="B46" s="80" t="s">
        <v>207</v>
      </c>
      <c r="C46" s="5">
        <v>55</v>
      </c>
      <c r="D46" s="5" t="s">
        <v>54</v>
      </c>
      <c r="E46" s="27">
        <v>1459959.59</v>
      </c>
      <c r="F46" s="6">
        <v>2427928.4</v>
      </c>
      <c r="G46" s="6">
        <v>2629997.79</v>
      </c>
      <c r="H46" s="1"/>
      <c r="I46" s="1"/>
    </row>
    <row r="47" spans="2:9">
      <c r="B47" s="80" t="s">
        <v>212</v>
      </c>
      <c r="C47" s="5">
        <v>170</v>
      </c>
      <c r="D47" s="5" t="s">
        <v>169</v>
      </c>
      <c r="E47" s="27">
        <v>5079061.9400000004</v>
      </c>
      <c r="F47" s="6">
        <v>11701477.27</v>
      </c>
      <c r="G47" s="6">
        <v>11204519.82</v>
      </c>
      <c r="H47" s="1"/>
      <c r="I47" s="1"/>
    </row>
    <row r="48" spans="2:9">
      <c r="B48" s="80" t="s">
        <v>206</v>
      </c>
      <c r="C48" s="5">
        <v>4</v>
      </c>
      <c r="D48" s="5" t="s">
        <v>3</v>
      </c>
      <c r="E48" s="27">
        <v>2230673.4</v>
      </c>
      <c r="F48" s="6">
        <v>6491093.96</v>
      </c>
      <c r="G48" s="6">
        <v>7181869.1799999997</v>
      </c>
      <c r="H48" s="1"/>
      <c r="I48" s="1"/>
    </row>
    <row r="49" spans="2:9">
      <c r="B49" s="80" t="s">
        <v>207</v>
      </c>
      <c r="C49" s="5">
        <v>115</v>
      </c>
      <c r="D49" s="5" t="s">
        <v>114</v>
      </c>
      <c r="E49" s="27">
        <v>4789663.08</v>
      </c>
      <c r="F49" s="6">
        <v>5600000</v>
      </c>
      <c r="G49" s="6">
        <v>7375025.1699999999</v>
      </c>
      <c r="H49" s="1"/>
      <c r="I49" s="1"/>
    </row>
    <row r="50" spans="2:9">
      <c r="B50" s="80" t="s">
        <v>209</v>
      </c>
      <c r="C50" s="5">
        <v>77</v>
      </c>
      <c r="D50" s="5" t="s">
        <v>76</v>
      </c>
      <c r="E50" s="27">
        <v>3734031.26</v>
      </c>
      <c r="F50" s="6">
        <v>13257000.01</v>
      </c>
      <c r="G50" s="6">
        <v>14629334.560000001</v>
      </c>
      <c r="H50" s="1"/>
      <c r="I50" s="1"/>
    </row>
    <row r="51" spans="2:9">
      <c r="B51" s="80" t="s">
        <v>210</v>
      </c>
      <c r="C51" s="5">
        <v>8</v>
      </c>
      <c r="D51" s="5" t="s">
        <v>7</v>
      </c>
      <c r="E51" s="27">
        <v>503816.05</v>
      </c>
      <c r="F51" s="6">
        <v>885365.85</v>
      </c>
      <c r="G51" s="6">
        <v>950910.87</v>
      </c>
      <c r="H51" s="1"/>
      <c r="I51" s="1"/>
    </row>
    <row r="52" spans="2:9">
      <c r="B52" s="80" t="s">
        <v>206</v>
      </c>
      <c r="C52" s="5">
        <v>94</v>
      </c>
      <c r="D52" s="5" t="s">
        <v>93</v>
      </c>
      <c r="E52" s="27">
        <v>643274.26</v>
      </c>
      <c r="F52" s="6">
        <v>2010447</v>
      </c>
      <c r="G52" s="6">
        <v>2449718.44</v>
      </c>
      <c r="H52" s="1"/>
      <c r="I52" s="1"/>
    </row>
    <row r="53" spans="2:9">
      <c r="B53" s="80" t="s">
        <v>206</v>
      </c>
      <c r="C53" s="5">
        <v>84</v>
      </c>
      <c r="D53" s="5" t="s">
        <v>83</v>
      </c>
      <c r="E53" s="27">
        <v>1139309.8899999999</v>
      </c>
      <c r="F53" s="6">
        <v>2550477.0099999998</v>
      </c>
      <c r="G53" s="6">
        <v>2992410.27</v>
      </c>
      <c r="H53" s="1"/>
      <c r="I53" s="1"/>
    </row>
    <row r="54" spans="2:9">
      <c r="B54" s="80" t="s">
        <v>207</v>
      </c>
      <c r="C54" s="5">
        <v>5</v>
      </c>
      <c r="D54" s="5" t="s">
        <v>4</v>
      </c>
      <c r="E54" s="27">
        <v>774795.78</v>
      </c>
      <c r="F54" s="6">
        <v>2402490.0099999998</v>
      </c>
      <c r="G54" s="6">
        <v>2164994.73</v>
      </c>
      <c r="H54" s="1"/>
      <c r="I54" s="1"/>
    </row>
    <row r="55" spans="2:9">
      <c r="B55" s="80" t="s">
        <v>206</v>
      </c>
      <c r="C55" s="5">
        <v>104</v>
      </c>
      <c r="D55" s="5" t="s">
        <v>103</v>
      </c>
      <c r="E55" s="27">
        <v>643315.09</v>
      </c>
      <c r="F55" s="6">
        <v>1505654.89</v>
      </c>
      <c r="G55" s="6">
        <v>16235117.91</v>
      </c>
      <c r="H55" s="1"/>
      <c r="I55" s="1"/>
    </row>
    <row r="56" spans="2:9">
      <c r="B56" s="80" t="s">
        <v>204</v>
      </c>
      <c r="C56" s="5">
        <v>32</v>
      </c>
      <c r="D56" s="5" t="s">
        <v>31</v>
      </c>
      <c r="E56" s="27">
        <v>2569211.7200000002</v>
      </c>
      <c r="F56" s="6">
        <v>6888801</v>
      </c>
      <c r="G56" s="6">
        <v>6679091.8200000003</v>
      </c>
      <c r="H56" s="1"/>
      <c r="I56" s="1"/>
    </row>
    <row r="57" spans="2:9">
      <c r="B57" s="80" t="s">
        <v>203</v>
      </c>
      <c r="C57" s="5">
        <v>91</v>
      </c>
      <c r="D57" s="5" t="s">
        <v>90</v>
      </c>
      <c r="E57" s="27">
        <v>861075.96</v>
      </c>
      <c r="F57" s="6">
        <v>1984286.73</v>
      </c>
      <c r="G57" s="6">
        <v>2325514.2200000002</v>
      </c>
      <c r="H57" s="1"/>
      <c r="I57" s="1"/>
    </row>
    <row r="58" spans="2:9">
      <c r="B58" s="80" t="s">
        <v>203</v>
      </c>
      <c r="C58" s="5">
        <v>161</v>
      </c>
      <c r="D58" s="5" t="s">
        <v>160</v>
      </c>
      <c r="E58" s="27">
        <v>616778.9</v>
      </c>
      <c r="F58" s="6">
        <v>1768550.46</v>
      </c>
      <c r="G58" s="6">
        <v>2065576.68</v>
      </c>
      <c r="H58" s="1"/>
      <c r="I58" s="1"/>
    </row>
    <row r="59" spans="2:9">
      <c r="B59" s="80" t="s">
        <v>203</v>
      </c>
      <c r="C59" s="5">
        <v>121</v>
      </c>
      <c r="D59" s="5" t="s">
        <v>120</v>
      </c>
      <c r="E59" s="27">
        <v>9776812.2899999991</v>
      </c>
      <c r="F59" s="6">
        <v>19514770.359999999</v>
      </c>
      <c r="G59" s="6">
        <v>23391824.859999999</v>
      </c>
      <c r="H59" s="1"/>
      <c r="I59" s="1"/>
    </row>
    <row r="60" spans="2:9">
      <c r="B60" s="80" t="s">
        <v>203</v>
      </c>
      <c r="C60" s="5">
        <v>51</v>
      </c>
      <c r="D60" s="5" t="s">
        <v>50</v>
      </c>
      <c r="E60" s="27">
        <v>15609201.08</v>
      </c>
      <c r="F60" s="6">
        <v>67792866.709999993</v>
      </c>
      <c r="G60" s="6">
        <v>90693799.170000002</v>
      </c>
      <c r="H60" s="1"/>
      <c r="I60" s="1"/>
    </row>
    <row r="61" spans="2:9">
      <c r="B61" s="80" t="s">
        <v>207</v>
      </c>
      <c r="C61" s="5">
        <v>155</v>
      </c>
      <c r="D61" s="5" t="s">
        <v>154</v>
      </c>
      <c r="E61" s="27">
        <v>2165689.3199999998</v>
      </c>
      <c r="F61" s="6">
        <v>5177899</v>
      </c>
      <c r="G61" s="6">
        <v>4769550.1900000004</v>
      </c>
      <c r="H61" s="1"/>
      <c r="I61" s="1"/>
    </row>
    <row r="62" spans="2:9">
      <c r="B62" s="80" t="s">
        <v>212</v>
      </c>
      <c r="C62" s="5">
        <v>160</v>
      </c>
      <c r="D62" s="5" t="s">
        <v>159</v>
      </c>
      <c r="E62" s="27">
        <v>7129702.2000000002</v>
      </c>
      <c r="F62" s="6">
        <v>31735588.16</v>
      </c>
      <c r="G62" s="6">
        <v>32656586</v>
      </c>
      <c r="H62" s="1"/>
      <c r="I62" s="1"/>
    </row>
    <row r="63" spans="2:9">
      <c r="B63" s="80" t="s">
        <v>208</v>
      </c>
      <c r="C63" s="5">
        <v>146</v>
      </c>
      <c r="D63" s="5" t="s">
        <v>145</v>
      </c>
      <c r="E63" s="27">
        <v>749184.92</v>
      </c>
      <c r="F63" s="6">
        <v>2034603.28</v>
      </c>
      <c r="G63" s="6">
        <v>1917582.51</v>
      </c>
      <c r="H63" s="1"/>
      <c r="I63" s="1"/>
    </row>
    <row r="64" spans="2:9">
      <c r="B64" s="80" t="s">
        <v>210</v>
      </c>
      <c r="C64" s="5">
        <v>98</v>
      </c>
      <c r="D64" s="5" t="s">
        <v>97</v>
      </c>
      <c r="E64" s="27">
        <v>15916930.539999999</v>
      </c>
      <c r="F64" s="6">
        <v>35163023.850000001</v>
      </c>
      <c r="G64" s="6">
        <v>54173391.549999997</v>
      </c>
      <c r="H64" s="1"/>
      <c r="I64" s="1"/>
    </row>
    <row r="65" spans="2:9">
      <c r="B65" s="80" t="s">
        <v>206</v>
      </c>
      <c r="C65" s="5">
        <v>34</v>
      </c>
      <c r="D65" s="5" t="s">
        <v>33</v>
      </c>
      <c r="E65" s="27">
        <v>820035.5</v>
      </c>
      <c r="F65" s="6">
        <v>2855000</v>
      </c>
      <c r="G65" s="6">
        <v>2786992.96</v>
      </c>
      <c r="H65" s="1"/>
      <c r="I65" s="1"/>
    </row>
    <row r="66" spans="2:9">
      <c r="B66" s="80" t="s">
        <v>205</v>
      </c>
      <c r="C66" s="5">
        <v>83</v>
      </c>
      <c r="D66" s="5" t="s">
        <v>82</v>
      </c>
      <c r="E66" s="27">
        <v>20874492.02</v>
      </c>
      <c r="F66" s="6">
        <v>53542252.700000003</v>
      </c>
      <c r="G66" s="6">
        <v>54342452.039999999</v>
      </c>
      <c r="H66" s="1"/>
      <c r="I66" s="1"/>
    </row>
    <row r="67" spans="2:9">
      <c r="B67" s="80" t="s">
        <v>211</v>
      </c>
      <c r="C67" s="5">
        <v>139</v>
      </c>
      <c r="D67" s="5" t="s">
        <v>138</v>
      </c>
      <c r="E67" s="27">
        <v>927631.14</v>
      </c>
      <c r="F67" s="6">
        <v>1850873.46</v>
      </c>
      <c r="G67" s="6">
        <v>2780993.77</v>
      </c>
      <c r="H67" s="1"/>
      <c r="I67" s="1"/>
    </row>
    <row r="68" spans="2:9">
      <c r="B68" s="80" t="s">
        <v>205</v>
      </c>
      <c r="C68" s="5">
        <v>173</v>
      </c>
      <c r="D68" s="5" t="s">
        <v>172</v>
      </c>
      <c r="E68" s="27">
        <v>5156054.1900000004</v>
      </c>
      <c r="F68" s="6">
        <v>11718330.460000001</v>
      </c>
      <c r="G68" s="6">
        <v>12212368.529999999</v>
      </c>
      <c r="H68" s="1"/>
      <c r="I68" s="1"/>
    </row>
    <row r="69" spans="2:9">
      <c r="B69" s="80" t="s">
        <v>212</v>
      </c>
      <c r="C69" s="5">
        <v>40</v>
      </c>
      <c r="D69" s="5" t="s">
        <v>39</v>
      </c>
      <c r="E69" s="27">
        <v>1148663.6299999999</v>
      </c>
      <c r="F69" s="6">
        <v>2892449.5</v>
      </c>
      <c r="G69" s="6">
        <v>2948845</v>
      </c>
      <c r="H69" s="1"/>
      <c r="I69" s="1"/>
    </row>
    <row r="70" spans="2:9">
      <c r="B70" s="80" t="s">
        <v>211</v>
      </c>
      <c r="C70" s="5">
        <v>179</v>
      </c>
      <c r="D70" s="5" t="s">
        <v>178</v>
      </c>
      <c r="E70" s="27">
        <v>811111.48</v>
      </c>
      <c r="F70" s="6">
        <v>2299998</v>
      </c>
      <c r="G70" s="6">
        <v>2886741.9</v>
      </c>
      <c r="H70" s="1"/>
      <c r="I70" s="1"/>
    </row>
    <row r="71" spans="2:9">
      <c r="B71" s="80" t="s">
        <v>206</v>
      </c>
      <c r="C71" s="5">
        <v>74</v>
      </c>
      <c r="D71" s="5" t="s">
        <v>73</v>
      </c>
      <c r="E71" s="27">
        <v>1169961.43</v>
      </c>
      <c r="F71" s="6">
        <v>2494707.96</v>
      </c>
      <c r="G71" s="6">
        <v>3350826.8</v>
      </c>
      <c r="H71" s="1"/>
      <c r="I71" s="1"/>
    </row>
    <row r="72" spans="2:9">
      <c r="B72" s="80" t="s">
        <v>204</v>
      </c>
      <c r="C72" s="5">
        <v>152</v>
      </c>
      <c r="D72" s="5" t="s">
        <v>151</v>
      </c>
      <c r="E72" s="27">
        <v>27939129.91</v>
      </c>
      <c r="F72" s="6">
        <v>60915882.210000001</v>
      </c>
      <c r="G72" s="6">
        <v>58587039.549999997</v>
      </c>
      <c r="H72" s="1"/>
      <c r="I72" s="1"/>
    </row>
    <row r="73" spans="2:9">
      <c r="B73" s="80" t="s">
        <v>206</v>
      </c>
      <c r="C73" s="5">
        <v>124</v>
      </c>
      <c r="D73" s="5" t="s">
        <v>123</v>
      </c>
      <c r="E73" s="27">
        <v>3385862.86</v>
      </c>
      <c r="F73" s="6">
        <v>9340295</v>
      </c>
      <c r="G73" s="6">
        <v>9109242.6500000004</v>
      </c>
      <c r="H73" s="1"/>
      <c r="I73" s="1"/>
    </row>
    <row r="74" spans="2:9">
      <c r="B74" s="80" t="s">
        <v>207</v>
      </c>
      <c r="C74" s="5">
        <v>125</v>
      </c>
      <c r="D74" s="5" t="s">
        <v>124</v>
      </c>
      <c r="E74" s="27">
        <v>1772831.61</v>
      </c>
      <c r="F74" s="6">
        <v>4987238</v>
      </c>
      <c r="G74" s="6">
        <v>5465183.0800000001</v>
      </c>
      <c r="H74" s="1"/>
      <c r="I74" s="1"/>
    </row>
    <row r="75" spans="2:9">
      <c r="B75" s="80" t="s">
        <v>204</v>
      </c>
      <c r="C75" s="5">
        <v>2</v>
      </c>
      <c r="D75" s="5" t="s">
        <v>1</v>
      </c>
      <c r="E75" s="27">
        <v>3446385.5</v>
      </c>
      <c r="F75" s="6">
        <v>11113858</v>
      </c>
      <c r="G75" s="6">
        <v>12312078.1</v>
      </c>
      <c r="H75" s="1"/>
      <c r="I75" s="1"/>
    </row>
    <row r="76" spans="2:9">
      <c r="B76" s="80" t="s">
        <v>208</v>
      </c>
      <c r="C76" s="5">
        <v>76</v>
      </c>
      <c r="D76" s="5" t="s">
        <v>75</v>
      </c>
      <c r="E76" s="27">
        <v>1079829.92</v>
      </c>
      <c r="F76" s="6">
        <v>3339471</v>
      </c>
      <c r="G76" s="6">
        <v>3225218.74</v>
      </c>
      <c r="H76" s="1"/>
      <c r="I76" s="1"/>
    </row>
    <row r="77" spans="2:9">
      <c r="B77" s="80" t="s">
        <v>210</v>
      </c>
      <c r="C77" s="5">
        <v>68</v>
      </c>
      <c r="D77" s="5" t="s">
        <v>67</v>
      </c>
      <c r="E77" s="27">
        <v>3661649.98</v>
      </c>
      <c r="F77" s="6">
        <v>8632050</v>
      </c>
      <c r="G77" s="6">
        <v>9861559.9700000007</v>
      </c>
      <c r="H77" s="1"/>
      <c r="I77" s="1"/>
    </row>
    <row r="78" spans="2:9">
      <c r="B78" s="80" t="s">
        <v>206</v>
      </c>
      <c r="C78" s="5">
        <v>164</v>
      </c>
      <c r="D78" s="5" t="s">
        <v>163</v>
      </c>
      <c r="E78" s="27">
        <v>15614.89</v>
      </c>
      <c r="F78" s="6">
        <v>0</v>
      </c>
      <c r="G78" s="6">
        <v>505971.93</v>
      </c>
      <c r="H78" s="1"/>
      <c r="I78" s="1"/>
    </row>
    <row r="79" spans="2:9">
      <c r="B79" s="80" t="s">
        <v>211</v>
      </c>
      <c r="C79" s="5">
        <v>199</v>
      </c>
      <c r="D79" s="5" t="s">
        <v>198</v>
      </c>
      <c r="E79" s="27">
        <v>1116427.8999999999</v>
      </c>
      <c r="F79" s="6">
        <v>3271883.36</v>
      </c>
      <c r="G79" s="6">
        <v>3093979.5</v>
      </c>
      <c r="H79" s="1"/>
      <c r="I79" s="1"/>
    </row>
    <row r="80" spans="2:9">
      <c r="B80" s="80" t="s">
        <v>211</v>
      </c>
      <c r="C80" s="5">
        <v>189</v>
      </c>
      <c r="D80" s="5" t="s">
        <v>188</v>
      </c>
      <c r="E80" s="27">
        <v>2188651.69</v>
      </c>
      <c r="F80" s="6">
        <v>5720619</v>
      </c>
      <c r="G80" s="6">
        <v>5675516.1100000003</v>
      </c>
      <c r="H80" s="1"/>
      <c r="I80" s="1"/>
    </row>
    <row r="81" spans="2:9">
      <c r="B81" s="80" t="s">
        <v>204</v>
      </c>
      <c r="C81" s="5">
        <v>112</v>
      </c>
      <c r="D81" s="5" t="s">
        <v>111</v>
      </c>
      <c r="E81" s="27">
        <v>653284.38</v>
      </c>
      <c r="F81" s="6">
        <v>1822489.19</v>
      </c>
      <c r="G81" s="6">
        <v>1534296.55</v>
      </c>
      <c r="H81" s="1"/>
      <c r="I81" s="1"/>
    </row>
    <row r="82" spans="2:9">
      <c r="B82" s="80" t="s">
        <v>209</v>
      </c>
      <c r="C82" s="5">
        <v>7</v>
      </c>
      <c r="D82" s="5" t="s">
        <v>6</v>
      </c>
      <c r="E82" s="27">
        <v>716829.22</v>
      </c>
      <c r="F82" s="6">
        <v>1851000</v>
      </c>
      <c r="G82" s="6">
        <v>2667172.1</v>
      </c>
      <c r="H82" s="1"/>
      <c r="I82" s="1"/>
    </row>
    <row r="83" spans="2:9">
      <c r="B83" s="80" t="s">
        <v>206</v>
      </c>
      <c r="C83" s="5">
        <v>194</v>
      </c>
      <c r="D83" s="5" t="s">
        <v>193</v>
      </c>
      <c r="E83" s="27">
        <v>1764428.95</v>
      </c>
      <c r="F83" s="6">
        <v>3192380</v>
      </c>
      <c r="G83" s="6">
        <v>2706912.28</v>
      </c>
      <c r="H83" s="1"/>
      <c r="I83" s="1"/>
    </row>
    <row r="84" spans="2:9">
      <c r="B84" s="80" t="s">
        <v>212</v>
      </c>
      <c r="C84" s="5">
        <v>50</v>
      </c>
      <c r="D84" s="5" t="s">
        <v>49</v>
      </c>
      <c r="E84" s="27">
        <v>226713.79</v>
      </c>
      <c r="F84" s="6">
        <v>774000</v>
      </c>
      <c r="G84" s="6">
        <v>915178.52</v>
      </c>
      <c r="H84" s="1"/>
      <c r="I84" s="1"/>
    </row>
    <row r="85" spans="2:9">
      <c r="B85" s="80" t="s">
        <v>204</v>
      </c>
      <c r="C85" s="5">
        <v>92</v>
      </c>
      <c r="D85" s="5" t="s">
        <v>91</v>
      </c>
      <c r="E85" s="27">
        <v>366556.33</v>
      </c>
      <c r="F85" s="6">
        <v>1055751.42</v>
      </c>
      <c r="G85" s="6">
        <v>1052051.81</v>
      </c>
      <c r="H85" s="1"/>
      <c r="I85" s="1"/>
    </row>
    <row r="86" spans="2:9">
      <c r="B86" s="80" t="s">
        <v>208</v>
      </c>
      <c r="C86" s="5">
        <v>6</v>
      </c>
      <c r="D86" s="5" t="s">
        <v>5</v>
      </c>
      <c r="E86" s="27">
        <v>3212396.55</v>
      </c>
      <c r="F86" s="6">
        <v>9994928.4199999999</v>
      </c>
      <c r="G86" s="6">
        <v>9399860.2899999991</v>
      </c>
      <c r="H86" s="1"/>
      <c r="I86" s="1"/>
    </row>
    <row r="87" spans="2:9">
      <c r="B87" s="80" t="s">
        <v>205</v>
      </c>
      <c r="C87" s="5">
        <v>113</v>
      </c>
      <c r="D87" s="5" t="s">
        <v>112</v>
      </c>
      <c r="E87" s="27">
        <v>299866.07</v>
      </c>
      <c r="F87" s="6">
        <v>1414044</v>
      </c>
      <c r="G87" s="6">
        <v>1476261.66</v>
      </c>
      <c r="H87" s="1"/>
      <c r="I87" s="1"/>
    </row>
    <row r="88" spans="2:9">
      <c r="B88" s="80" t="s">
        <v>205</v>
      </c>
      <c r="C88" s="5">
        <v>3</v>
      </c>
      <c r="D88" s="5" t="s">
        <v>2</v>
      </c>
      <c r="E88" s="27">
        <v>1090628.9099999999</v>
      </c>
      <c r="F88" s="6">
        <v>2981840</v>
      </c>
      <c r="G88" s="6">
        <v>3420954.59</v>
      </c>
      <c r="H88" s="1"/>
      <c r="I88" s="1"/>
    </row>
    <row r="89" spans="2:9">
      <c r="B89" s="80" t="s">
        <v>206</v>
      </c>
      <c r="C89" s="5">
        <v>144</v>
      </c>
      <c r="D89" s="5" t="s">
        <v>143</v>
      </c>
      <c r="E89" s="27">
        <v>995044.99</v>
      </c>
      <c r="F89" s="6">
        <v>1692000</v>
      </c>
      <c r="G89" s="6">
        <v>1865862.9</v>
      </c>
      <c r="H89" s="1"/>
      <c r="I89" s="1"/>
    </row>
    <row r="90" spans="2:9">
      <c r="B90" s="80" t="s">
        <v>209</v>
      </c>
      <c r="C90" s="5">
        <v>127</v>
      </c>
      <c r="D90" s="5" t="s">
        <v>126</v>
      </c>
      <c r="E90" s="27">
        <v>9986854.4100000001</v>
      </c>
      <c r="F90" s="6">
        <v>31415605.620000001</v>
      </c>
      <c r="G90" s="6">
        <v>29473142.329999998</v>
      </c>
      <c r="H90" s="1"/>
      <c r="I90" s="1"/>
    </row>
    <row r="91" spans="2:9">
      <c r="B91" s="80" t="s">
        <v>206</v>
      </c>
      <c r="C91" s="5">
        <v>24</v>
      </c>
      <c r="D91" s="5" t="s">
        <v>23</v>
      </c>
      <c r="E91" s="27">
        <v>1620683.44</v>
      </c>
      <c r="F91" s="6">
        <v>3445650.85</v>
      </c>
      <c r="G91" s="6">
        <v>3778999.66</v>
      </c>
      <c r="H91" s="1"/>
      <c r="I91" s="1"/>
    </row>
    <row r="92" spans="2:9">
      <c r="B92" s="80" t="s">
        <v>203</v>
      </c>
      <c r="C92" s="5">
        <v>141</v>
      </c>
      <c r="D92" s="5" t="s">
        <v>140</v>
      </c>
      <c r="E92" s="27">
        <v>2492140.35</v>
      </c>
      <c r="F92" s="6">
        <v>4767068.7</v>
      </c>
      <c r="G92" s="6">
        <v>4323935.72</v>
      </c>
      <c r="H92" s="1"/>
      <c r="I92" s="1"/>
    </row>
    <row r="93" spans="2:9">
      <c r="B93" s="80" t="s">
        <v>209</v>
      </c>
      <c r="C93" s="5">
        <v>157</v>
      </c>
      <c r="D93" s="5" t="s">
        <v>156</v>
      </c>
      <c r="E93" s="27">
        <v>2071384.76</v>
      </c>
      <c r="F93" s="6">
        <v>5308447.53</v>
      </c>
      <c r="G93" s="6">
        <v>5428894.9500000002</v>
      </c>
      <c r="H93" s="1"/>
      <c r="I93" s="1"/>
    </row>
    <row r="94" spans="2:9">
      <c r="B94" s="80" t="s">
        <v>211</v>
      </c>
      <c r="C94" s="5">
        <v>169</v>
      </c>
      <c r="D94" s="5" t="s">
        <v>168</v>
      </c>
      <c r="E94" s="27">
        <v>83878.899999999994</v>
      </c>
      <c r="F94" s="6">
        <v>273690</v>
      </c>
      <c r="G94" s="6">
        <v>271876.43</v>
      </c>
      <c r="H94" s="1"/>
      <c r="I94" s="1"/>
    </row>
    <row r="95" spans="2:9">
      <c r="B95" s="80" t="s">
        <v>212</v>
      </c>
      <c r="C95" s="5">
        <v>100</v>
      </c>
      <c r="D95" s="5" t="s">
        <v>99</v>
      </c>
      <c r="E95" s="27">
        <v>909920.07</v>
      </c>
      <c r="F95" s="6">
        <v>2709764.19</v>
      </c>
      <c r="G95" s="6">
        <v>2870228.7</v>
      </c>
      <c r="H95" s="1"/>
      <c r="I95" s="1"/>
    </row>
    <row r="96" spans="2:9">
      <c r="B96" s="80" t="s">
        <v>206</v>
      </c>
      <c r="C96" s="5">
        <v>154</v>
      </c>
      <c r="D96" s="5" t="s">
        <v>153</v>
      </c>
      <c r="E96" s="27">
        <v>12464788.140000001</v>
      </c>
      <c r="F96" s="6">
        <v>34700846.869999997</v>
      </c>
      <c r="G96" s="6">
        <v>32219303.510000002</v>
      </c>
      <c r="H96" s="1"/>
      <c r="I96" s="1"/>
    </row>
    <row r="97" spans="2:9">
      <c r="B97" s="80" t="s">
        <v>204</v>
      </c>
      <c r="C97" s="5">
        <v>82</v>
      </c>
      <c r="D97" s="5" t="s">
        <v>81</v>
      </c>
      <c r="E97" s="27">
        <v>291390.25</v>
      </c>
      <c r="F97" s="6">
        <v>1254740</v>
      </c>
      <c r="G97" s="6">
        <v>159646.34</v>
      </c>
      <c r="H97" s="1"/>
      <c r="I97" s="1"/>
    </row>
    <row r="98" spans="2:9">
      <c r="B98" s="80" t="s">
        <v>209</v>
      </c>
      <c r="C98" s="5">
        <v>87</v>
      </c>
      <c r="D98" s="5" t="s">
        <v>86</v>
      </c>
      <c r="E98" s="27">
        <v>2271058.16</v>
      </c>
      <c r="F98" s="6">
        <v>4922600</v>
      </c>
      <c r="G98" s="6">
        <v>4337189.37</v>
      </c>
      <c r="H98" s="1"/>
      <c r="I98" s="1"/>
    </row>
    <row r="99" spans="2:9">
      <c r="B99" s="80" t="s">
        <v>207</v>
      </c>
      <c r="C99" s="5">
        <v>75</v>
      </c>
      <c r="D99" s="5" t="s">
        <v>74</v>
      </c>
      <c r="E99" s="27">
        <v>1649286.15</v>
      </c>
      <c r="F99" s="6">
        <v>4590197.6100000003</v>
      </c>
      <c r="G99" s="6">
        <v>4721593.9800000004</v>
      </c>
      <c r="H99" s="1"/>
      <c r="I99" s="1"/>
    </row>
    <row r="100" spans="2:9">
      <c r="B100" s="80" t="s">
        <v>206</v>
      </c>
      <c r="C100" s="5">
        <v>14</v>
      </c>
      <c r="D100" s="5" t="s">
        <v>13</v>
      </c>
      <c r="E100" s="27">
        <v>452804.59</v>
      </c>
      <c r="F100" s="6">
        <v>2255756.88</v>
      </c>
      <c r="G100" s="6">
        <v>2831848.26</v>
      </c>
      <c r="H100" s="1"/>
      <c r="I100" s="1"/>
    </row>
    <row r="101" spans="2:9">
      <c r="B101" s="80" t="s">
        <v>208</v>
      </c>
      <c r="C101" s="5">
        <v>196</v>
      </c>
      <c r="D101" s="5" t="s">
        <v>195</v>
      </c>
      <c r="E101" s="27">
        <v>13173429.619999999</v>
      </c>
      <c r="F101" s="6">
        <v>43401077.049999997</v>
      </c>
      <c r="G101" s="6">
        <v>35180842.890000001</v>
      </c>
      <c r="H101" s="1"/>
      <c r="I101" s="1"/>
    </row>
    <row r="102" spans="2:9">
      <c r="B102" s="80" t="s">
        <v>209</v>
      </c>
      <c r="C102" s="5">
        <v>17</v>
      </c>
      <c r="D102" s="5" t="s">
        <v>16</v>
      </c>
      <c r="E102" s="27">
        <v>583872.16</v>
      </c>
      <c r="F102" s="6">
        <v>1630600</v>
      </c>
      <c r="G102" s="6">
        <v>1382801.22</v>
      </c>
      <c r="H102" s="1"/>
      <c r="I102" s="1"/>
    </row>
    <row r="103" spans="2:9">
      <c r="B103" s="80" t="s">
        <v>211</v>
      </c>
      <c r="C103" s="5">
        <v>69</v>
      </c>
      <c r="D103" s="5" t="s">
        <v>68</v>
      </c>
      <c r="E103" s="27">
        <v>1899429.59</v>
      </c>
      <c r="F103" s="6">
        <v>4611604.92</v>
      </c>
      <c r="G103" s="6">
        <v>1002082.72</v>
      </c>
      <c r="H103" s="1"/>
      <c r="I103" s="1"/>
    </row>
    <row r="104" spans="2:9">
      <c r="B104" s="80" t="s">
        <v>212</v>
      </c>
      <c r="C104" s="5">
        <v>70</v>
      </c>
      <c r="D104" s="5" t="s">
        <v>69</v>
      </c>
      <c r="E104" s="27">
        <v>1452436.82</v>
      </c>
      <c r="F104" s="6">
        <v>4881506</v>
      </c>
      <c r="G104" s="6">
        <v>7147682.8399999999</v>
      </c>
      <c r="H104" s="1"/>
      <c r="I104" s="1"/>
    </row>
    <row r="105" spans="2:9">
      <c r="B105" s="80" t="s">
        <v>204</v>
      </c>
      <c r="C105" s="5">
        <v>62</v>
      </c>
      <c r="D105" s="5" t="s">
        <v>61</v>
      </c>
      <c r="E105" s="27">
        <v>13043454.699999999</v>
      </c>
      <c r="F105" s="6">
        <v>36773467.75</v>
      </c>
      <c r="G105" s="6">
        <v>37834605.969999999</v>
      </c>
      <c r="H105" s="1"/>
      <c r="I105" s="1"/>
    </row>
    <row r="106" spans="2:9">
      <c r="B106" s="80" t="s">
        <v>205</v>
      </c>
      <c r="C106" s="5">
        <v>93</v>
      </c>
      <c r="D106" s="5" t="s">
        <v>92</v>
      </c>
      <c r="E106" s="27">
        <v>648202.23999999999</v>
      </c>
      <c r="F106" s="6">
        <v>1094343</v>
      </c>
      <c r="G106" s="6">
        <v>4650195.03</v>
      </c>
      <c r="H106" s="1"/>
      <c r="I106" s="1"/>
    </row>
    <row r="107" spans="2:9">
      <c r="B107" s="80" t="s">
        <v>207</v>
      </c>
      <c r="C107" s="5">
        <v>15</v>
      </c>
      <c r="D107" s="5" t="s">
        <v>14</v>
      </c>
      <c r="E107" s="27">
        <v>39466.17</v>
      </c>
      <c r="F107" s="6">
        <v>152649.93</v>
      </c>
      <c r="G107" s="6">
        <v>4349125.43</v>
      </c>
      <c r="H107" s="1"/>
      <c r="I107" s="1"/>
    </row>
    <row r="108" spans="2:9">
      <c r="B108" s="80" t="s">
        <v>207</v>
      </c>
      <c r="C108" s="5">
        <v>195</v>
      </c>
      <c r="D108" s="5" t="s">
        <v>194</v>
      </c>
      <c r="E108" s="27">
        <v>514999.85</v>
      </c>
      <c r="F108" s="6">
        <v>1417490.01</v>
      </c>
      <c r="G108" s="6">
        <v>1099110.6399999999</v>
      </c>
      <c r="H108" s="1"/>
      <c r="I108" s="1"/>
    </row>
    <row r="109" spans="2:9">
      <c r="B109" s="80" t="s">
        <v>203</v>
      </c>
      <c r="C109" s="5">
        <v>11</v>
      </c>
      <c r="D109" s="5" t="s">
        <v>10</v>
      </c>
      <c r="E109" s="27">
        <v>916757.98</v>
      </c>
      <c r="F109" s="6">
        <v>2731106.67</v>
      </c>
      <c r="G109" s="6">
        <v>3247828.78</v>
      </c>
      <c r="H109" s="1"/>
      <c r="I109" s="1"/>
    </row>
    <row r="110" spans="2:9">
      <c r="B110" s="80" t="s">
        <v>208</v>
      </c>
      <c r="C110" s="5">
        <v>36</v>
      </c>
      <c r="D110" s="5" t="s">
        <v>35</v>
      </c>
      <c r="E110" s="27">
        <v>330882.45</v>
      </c>
      <c r="F110" s="6">
        <v>916794</v>
      </c>
      <c r="G110" s="6">
        <v>1469560.72</v>
      </c>
      <c r="H110" s="1"/>
      <c r="I110" s="1"/>
    </row>
    <row r="111" spans="2:9">
      <c r="B111" s="80" t="s">
        <v>209</v>
      </c>
      <c r="C111" s="5">
        <v>67</v>
      </c>
      <c r="D111" s="5" t="s">
        <v>66</v>
      </c>
      <c r="E111" s="27">
        <v>15160455.66</v>
      </c>
      <c r="F111" s="6">
        <v>32689208.16</v>
      </c>
      <c r="G111" s="6">
        <v>28265928.420000002</v>
      </c>
      <c r="H111" s="1"/>
      <c r="I111" s="1"/>
    </row>
    <row r="112" spans="2:9">
      <c r="B112" s="80" t="s">
        <v>210</v>
      </c>
      <c r="C112" s="5">
        <v>128</v>
      </c>
      <c r="D112" s="5" t="s">
        <v>127</v>
      </c>
      <c r="E112" s="27">
        <v>376225.73</v>
      </c>
      <c r="F112" s="6">
        <v>1317070</v>
      </c>
      <c r="G112" s="6">
        <v>1481225.13</v>
      </c>
      <c r="H112" s="1"/>
      <c r="I112" s="1"/>
    </row>
    <row r="113" spans="2:9">
      <c r="B113" s="80" t="s">
        <v>204</v>
      </c>
      <c r="C113" s="5">
        <v>132</v>
      </c>
      <c r="D113" s="5" t="s">
        <v>131</v>
      </c>
      <c r="E113" s="27">
        <v>663889.93000000005</v>
      </c>
      <c r="F113" s="6">
        <v>1503975</v>
      </c>
      <c r="G113" s="6">
        <v>1764549.18</v>
      </c>
      <c r="H113" s="1"/>
      <c r="I113" s="1"/>
    </row>
    <row r="114" spans="2:9">
      <c r="B114" s="80" t="s">
        <v>203</v>
      </c>
      <c r="C114" s="5">
        <v>101</v>
      </c>
      <c r="D114" s="5" t="s">
        <v>100</v>
      </c>
      <c r="E114" s="27">
        <v>2041225.69</v>
      </c>
      <c r="F114" s="6">
        <v>4762954.74</v>
      </c>
      <c r="G114" s="6">
        <v>5361395.59</v>
      </c>
      <c r="H114" s="1"/>
      <c r="I114" s="1"/>
    </row>
    <row r="115" spans="2:9">
      <c r="B115" s="80" t="s">
        <v>208</v>
      </c>
      <c r="C115" s="5">
        <v>26</v>
      </c>
      <c r="D115" s="5" t="s">
        <v>25</v>
      </c>
      <c r="E115" s="27">
        <v>1254043.3700000001</v>
      </c>
      <c r="F115" s="6">
        <v>4011421.62</v>
      </c>
      <c r="G115" s="6">
        <v>4140169.58</v>
      </c>
      <c r="H115" s="1"/>
      <c r="I115" s="1"/>
    </row>
    <row r="116" spans="2:9">
      <c r="B116" s="80" t="s">
        <v>209</v>
      </c>
      <c r="C116" s="5">
        <v>47</v>
      </c>
      <c r="D116" s="5" t="s">
        <v>46</v>
      </c>
      <c r="E116" s="27">
        <v>3446920.79</v>
      </c>
      <c r="F116" s="6">
        <v>11289855.92</v>
      </c>
      <c r="G116" s="6">
        <v>10840868.380000001</v>
      </c>
      <c r="H116" s="1"/>
      <c r="I116" s="1"/>
    </row>
    <row r="117" spans="2:9">
      <c r="B117" s="80" t="s">
        <v>203</v>
      </c>
      <c r="C117" s="5">
        <v>181</v>
      </c>
      <c r="D117" s="5" t="s">
        <v>180</v>
      </c>
      <c r="E117" s="27">
        <v>662851</v>
      </c>
      <c r="F117" s="6">
        <v>1399369.51</v>
      </c>
      <c r="G117" s="6">
        <v>440432.17</v>
      </c>
      <c r="H117" s="1"/>
      <c r="I117" s="1"/>
    </row>
    <row r="118" spans="2:9">
      <c r="B118" s="80" t="s">
        <v>207</v>
      </c>
      <c r="C118" s="5">
        <v>95</v>
      </c>
      <c r="D118" s="5" t="s">
        <v>94</v>
      </c>
      <c r="E118" s="27">
        <v>370822.29</v>
      </c>
      <c r="F118" s="6">
        <v>944955</v>
      </c>
      <c r="G118" s="6">
        <v>1415242.08</v>
      </c>
      <c r="H118" s="1"/>
      <c r="I118" s="1"/>
    </row>
    <row r="119" spans="2:9">
      <c r="B119" s="80" t="s">
        <v>212</v>
      </c>
      <c r="C119" s="5">
        <v>140</v>
      </c>
      <c r="D119" s="5" t="s">
        <v>139</v>
      </c>
      <c r="E119" s="27">
        <v>1713922.25</v>
      </c>
      <c r="F119" s="6">
        <v>5064500.01</v>
      </c>
      <c r="G119" s="6">
        <v>4452433</v>
      </c>
      <c r="H119" s="1"/>
      <c r="I119" s="1"/>
    </row>
    <row r="120" spans="2:9">
      <c r="B120" s="80" t="s">
        <v>209</v>
      </c>
      <c r="C120" s="5">
        <v>177</v>
      </c>
      <c r="D120" s="5" t="s">
        <v>176</v>
      </c>
      <c r="E120" s="27">
        <v>591590.49</v>
      </c>
      <c r="F120" s="6">
        <v>2043732.57</v>
      </c>
      <c r="G120" s="6">
        <v>1448689.42</v>
      </c>
      <c r="H120" s="1"/>
      <c r="I120" s="1"/>
    </row>
    <row r="121" spans="2:9">
      <c r="B121" s="80" t="s">
        <v>209</v>
      </c>
      <c r="C121" s="5">
        <v>57</v>
      </c>
      <c r="D121" s="5" t="s">
        <v>56</v>
      </c>
      <c r="E121" s="27">
        <v>1923398.65</v>
      </c>
      <c r="F121" s="6">
        <v>5482176</v>
      </c>
      <c r="G121" s="6">
        <v>5899930.3300000001</v>
      </c>
      <c r="H121" s="1"/>
      <c r="I121" s="1"/>
    </row>
    <row r="122" spans="2:9">
      <c r="B122" s="80" t="s">
        <v>207</v>
      </c>
      <c r="C122" s="5">
        <v>45</v>
      </c>
      <c r="D122" s="5" t="s">
        <v>44</v>
      </c>
      <c r="E122" s="27">
        <v>1069419.67</v>
      </c>
      <c r="F122" s="6">
        <v>1327966.3500000001</v>
      </c>
      <c r="G122" s="6">
        <v>1333528.57</v>
      </c>
      <c r="H122" s="1"/>
      <c r="I122" s="1"/>
    </row>
    <row r="123" spans="2:9">
      <c r="B123" s="80" t="s">
        <v>204</v>
      </c>
      <c r="C123" s="5">
        <v>182</v>
      </c>
      <c r="D123" s="5" t="s">
        <v>181</v>
      </c>
      <c r="E123" s="27">
        <v>3233521.45</v>
      </c>
      <c r="F123" s="6">
        <v>7948025</v>
      </c>
      <c r="G123" s="6">
        <v>7030699.9400000004</v>
      </c>
      <c r="H123" s="1"/>
      <c r="I123" s="1"/>
    </row>
    <row r="124" spans="2:9">
      <c r="B124" s="80" t="s">
        <v>212</v>
      </c>
      <c r="C124" s="5">
        <v>30</v>
      </c>
      <c r="D124" s="5" t="s">
        <v>29</v>
      </c>
      <c r="E124" s="27">
        <v>966027.72</v>
      </c>
      <c r="F124" s="6">
        <v>2643000</v>
      </c>
      <c r="G124" s="6">
        <v>2672889.31</v>
      </c>
      <c r="H124" s="1"/>
      <c r="I124" s="1"/>
    </row>
    <row r="125" spans="2:9">
      <c r="B125" s="80" t="s">
        <v>205</v>
      </c>
      <c r="C125" s="5">
        <v>103</v>
      </c>
      <c r="D125" s="5" t="s">
        <v>102</v>
      </c>
      <c r="E125" s="27">
        <v>585357.12</v>
      </c>
      <c r="F125" s="6">
        <v>1647600</v>
      </c>
      <c r="G125" s="6">
        <v>1621070.49</v>
      </c>
      <c r="H125" s="1"/>
      <c r="I125" s="1"/>
    </row>
    <row r="126" spans="2:9">
      <c r="B126" s="80" t="s">
        <v>209</v>
      </c>
      <c r="C126" s="5">
        <v>107</v>
      </c>
      <c r="D126" s="5" t="s">
        <v>106</v>
      </c>
      <c r="E126" s="27">
        <v>646901.21</v>
      </c>
      <c r="F126" s="6">
        <v>2434572</v>
      </c>
      <c r="G126" s="6">
        <v>2656356.81</v>
      </c>
      <c r="H126" s="1"/>
      <c r="I126" s="1"/>
    </row>
    <row r="127" spans="2:9">
      <c r="B127" s="80" t="s">
        <v>212</v>
      </c>
      <c r="C127" s="5">
        <v>90</v>
      </c>
      <c r="D127" s="5" t="s">
        <v>89</v>
      </c>
      <c r="E127" s="27">
        <v>331362.96000000002</v>
      </c>
      <c r="F127" s="6">
        <v>1110803.58</v>
      </c>
      <c r="G127" s="6">
        <v>1125190.05</v>
      </c>
      <c r="H127" s="1"/>
      <c r="I127" s="1"/>
    </row>
    <row r="128" spans="2:9">
      <c r="B128" s="80" t="s">
        <v>210</v>
      </c>
      <c r="C128" s="5">
        <v>18</v>
      </c>
      <c r="D128" s="5" t="s">
        <v>17</v>
      </c>
      <c r="E128" s="27">
        <v>434932.08</v>
      </c>
      <c r="F128" s="6">
        <v>1416823.16</v>
      </c>
      <c r="G128" s="6">
        <v>1160725.24</v>
      </c>
      <c r="H128" s="1"/>
      <c r="I128" s="1"/>
    </row>
    <row r="129" spans="2:9">
      <c r="B129" s="80" t="s">
        <v>206</v>
      </c>
      <c r="C129" s="5">
        <v>54</v>
      </c>
      <c r="D129" s="5" t="s">
        <v>53</v>
      </c>
      <c r="E129" s="27">
        <v>2375303.69</v>
      </c>
      <c r="F129" s="6">
        <v>4916343</v>
      </c>
      <c r="G129" s="6">
        <v>5898671.8200000003</v>
      </c>
      <c r="H129" s="1"/>
      <c r="I129" s="1"/>
    </row>
    <row r="130" spans="2:9">
      <c r="B130" s="80" t="s">
        <v>204</v>
      </c>
      <c r="C130" s="5">
        <v>122</v>
      </c>
      <c r="D130" s="5" t="s">
        <v>121</v>
      </c>
      <c r="E130" s="27">
        <v>4336818.7</v>
      </c>
      <c r="F130" s="6">
        <v>14174388</v>
      </c>
      <c r="G130" s="6">
        <v>990243.91</v>
      </c>
      <c r="H130" s="1"/>
      <c r="I130" s="1"/>
    </row>
    <row r="131" spans="2:9">
      <c r="B131" s="80" t="s">
        <v>211</v>
      </c>
      <c r="C131" s="5">
        <v>99</v>
      </c>
      <c r="D131" s="5" t="s">
        <v>98</v>
      </c>
      <c r="E131" s="27">
        <v>491290.95</v>
      </c>
      <c r="F131" s="6">
        <v>1424763.43</v>
      </c>
      <c r="G131" s="6">
        <v>1622498.71</v>
      </c>
      <c r="H131" s="1"/>
      <c r="I131" s="1"/>
    </row>
    <row r="132" spans="2:9">
      <c r="B132" s="80" t="s">
        <v>204</v>
      </c>
      <c r="C132" s="5">
        <v>22</v>
      </c>
      <c r="D132" s="5" t="s">
        <v>21</v>
      </c>
      <c r="E132" s="27">
        <v>877696.62</v>
      </c>
      <c r="F132" s="6">
        <v>2219835.42</v>
      </c>
      <c r="G132" s="6">
        <v>1738193.6</v>
      </c>
      <c r="H132" s="1"/>
      <c r="I132" s="1"/>
    </row>
    <row r="133" spans="2:9">
      <c r="B133" s="80" t="s">
        <v>209</v>
      </c>
      <c r="C133" s="5">
        <v>37</v>
      </c>
      <c r="D133" s="5" t="s">
        <v>36</v>
      </c>
      <c r="E133" s="27">
        <v>0</v>
      </c>
      <c r="F133" s="6">
        <v>690600</v>
      </c>
      <c r="G133" s="6">
        <v>1205436.5900000001</v>
      </c>
      <c r="H133" s="1"/>
      <c r="I133" s="1"/>
    </row>
    <row r="134" spans="2:9">
      <c r="B134" s="80" t="s">
        <v>211</v>
      </c>
      <c r="C134" s="5">
        <v>49</v>
      </c>
      <c r="D134" s="5" t="s">
        <v>48</v>
      </c>
      <c r="E134" s="27">
        <v>641126.63</v>
      </c>
      <c r="F134" s="6">
        <v>2252687.34</v>
      </c>
      <c r="G134" s="6">
        <v>2075363.64</v>
      </c>
      <c r="H134" s="1"/>
      <c r="I134" s="1"/>
    </row>
    <row r="135" spans="2:9">
      <c r="B135" s="80" t="s">
        <v>212</v>
      </c>
      <c r="C135" s="5">
        <v>20</v>
      </c>
      <c r="D135" s="5" t="s">
        <v>19</v>
      </c>
      <c r="E135" s="27">
        <v>1201141.24</v>
      </c>
      <c r="F135" s="6">
        <v>3346800</v>
      </c>
      <c r="G135" s="6">
        <v>3090126.68</v>
      </c>
      <c r="H135" s="1"/>
      <c r="I135" s="1"/>
    </row>
    <row r="136" spans="2:9">
      <c r="B136" s="80" t="s">
        <v>204</v>
      </c>
      <c r="C136" s="5">
        <v>52</v>
      </c>
      <c r="D136" s="5" t="s">
        <v>51</v>
      </c>
      <c r="E136" s="27">
        <v>1678721.46</v>
      </c>
      <c r="F136" s="6">
        <v>5715709.8300000001</v>
      </c>
      <c r="G136" s="6">
        <v>4696272.07</v>
      </c>
      <c r="H136" s="1"/>
      <c r="I136" s="1"/>
    </row>
    <row r="137" spans="2:9">
      <c r="B137" s="80" t="s">
        <v>210</v>
      </c>
      <c r="C137" s="5">
        <v>78</v>
      </c>
      <c r="D137" s="5" t="s">
        <v>77</v>
      </c>
      <c r="E137" s="27">
        <v>527022.23</v>
      </c>
      <c r="F137" s="6">
        <v>788346</v>
      </c>
      <c r="G137" s="6">
        <v>1827348.28</v>
      </c>
      <c r="H137" s="1"/>
      <c r="I137" s="1"/>
    </row>
    <row r="138" spans="2:9">
      <c r="B138" s="80" t="s">
        <v>210</v>
      </c>
      <c r="C138" s="5">
        <v>88</v>
      </c>
      <c r="D138" s="5" t="s">
        <v>87</v>
      </c>
      <c r="E138" s="27">
        <v>368069.08</v>
      </c>
      <c r="F138" s="6">
        <v>865057.78</v>
      </c>
      <c r="G138" s="6">
        <v>1424937.33</v>
      </c>
      <c r="H138" s="1"/>
      <c r="I138" s="1"/>
    </row>
    <row r="139" spans="2:9">
      <c r="B139" s="80" t="s">
        <v>208</v>
      </c>
      <c r="C139" s="5">
        <v>186</v>
      </c>
      <c r="D139" s="5" t="s">
        <v>185</v>
      </c>
      <c r="E139" s="27">
        <v>1932155.5</v>
      </c>
      <c r="F139" s="6">
        <v>6940079.9900000002</v>
      </c>
      <c r="G139" s="6">
        <v>7780696.2000000002</v>
      </c>
      <c r="H139" s="1"/>
      <c r="I139" s="1"/>
    </row>
    <row r="140" spans="2:9">
      <c r="B140" s="80" t="s">
        <v>209</v>
      </c>
      <c r="C140" s="5">
        <v>167</v>
      </c>
      <c r="D140" s="5" t="s">
        <v>166</v>
      </c>
      <c r="E140" s="27">
        <v>0</v>
      </c>
      <c r="F140" s="6">
        <v>0</v>
      </c>
      <c r="G140" s="6">
        <v>0</v>
      </c>
      <c r="H140" s="1"/>
      <c r="I140" s="1"/>
    </row>
    <row r="141" spans="2:9">
      <c r="B141" s="80" t="s">
        <v>205</v>
      </c>
      <c r="C141" s="5">
        <v>73</v>
      </c>
      <c r="D141" s="5" t="s">
        <v>72</v>
      </c>
      <c r="E141" s="27">
        <v>1999490.56</v>
      </c>
      <c r="F141" s="6">
        <v>5209983</v>
      </c>
      <c r="G141" s="6">
        <v>5488525.0999999996</v>
      </c>
      <c r="H141" s="1"/>
      <c r="I141" s="1"/>
    </row>
    <row r="142" spans="2:9">
      <c r="B142" s="80" t="s">
        <v>212</v>
      </c>
      <c r="C142" s="5">
        <v>180</v>
      </c>
      <c r="D142" s="5" t="s">
        <v>179</v>
      </c>
      <c r="E142" s="27">
        <v>1813099.25</v>
      </c>
      <c r="F142" s="6">
        <v>4104541</v>
      </c>
      <c r="G142" s="6">
        <v>5517432.9400000004</v>
      </c>
      <c r="H142" s="1"/>
      <c r="I142" s="1"/>
    </row>
    <row r="143" spans="2:9">
      <c r="B143" s="80" t="s">
        <v>212</v>
      </c>
      <c r="C143" s="5">
        <v>120</v>
      </c>
      <c r="D143" s="5" t="s">
        <v>119</v>
      </c>
      <c r="E143" s="27">
        <v>1809126.76</v>
      </c>
      <c r="F143" s="6">
        <v>5353144.01</v>
      </c>
      <c r="G143" s="6">
        <v>5271294.9400000004</v>
      </c>
      <c r="H143" s="1"/>
      <c r="I143" s="1"/>
    </row>
    <row r="144" spans="2:9">
      <c r="B144" s="80" t="s">
        <v>210</v>
      </c>
      <c r="C144" s="5">
        <v>108</v>
      </c>
      <c r="D144" s="5" t="s">
        <v>107</v>
      </c>
      <c r="E144" s="27">
        <v>248078.76</v>
      </c>
      <c r="F144" s="6">
        <v>755660.13</v>
      </c>
      <c r="G144" s="6">
        <v>845476.2</v>
      </c>
      <c r="H144" s="1"/>
      <c r="I144" s="1"/>
    </row>
    <row r="145" spans="2:9">
      <c r="B145" s="80" t="s">
        <v>208</v>
      </c>
      <c r="C145" s="5">
        <v>166</v>
      </c>
      <c r="D145" s="5" t="s">
        <v>165</v>
      </c>
      <c r="E145" s="27">
        <v>606240.29</v>
      </c>
      <c r="F145" s="6">
        <v>1401351</v>
      </c>
      <c r="G145" s="6">
        <v>1659694.76</v>
      </c>
      <c r="H145" s="1"/>
      <c r="I145" s="1"/>
    </row>
    <row r="146" spans="2:9">
      <c r="B146" s="80" t="s">
        <v>212</v>
      </c>
      <c r="C146" s="5">
        <v>190</v>
      </c>
      <c r="D146" s="5" t="s">
        <v>189</v>
      </c>
      <c r="E146" s="27">
        <v>557247.39</v>
      </c>
      <c r="F146" s="6">
        <v>2155818</v>
      </c>
      <c r="G146" s="6">
        <v>2139393.88</v>
      </c>
      <c r="H146" s="1"/>
      <c r="I146" s="1"/>
    </row>
    <row r="147" spans="2:9">
      <c r="B147" s="80" t="s">
        <v>205</v>
      </c>
      <c r="C147" s="5">
        <v>63</v>
      </c>
      <c r="D147" s="5" t="s">
        <v>62</v>
      </c>
      <c r="E147" s="27">
        <v>760072.14</v>
      </c>
      <c r="F147" s="6">
        <v>1491465</v>
      </c>
      <c r="G147" s="6">
        <v>1350650.45</v>
      </c>
      <c r="H147" s="1"/>
      <c r="I147" s="1"/>
    </row>
    <row r="148" spans="2:9">
      <c r="B148" s="80" t="s">
        <v>211</v>
      </c>
      <c r="C148" s="5">
        <v>39</v>
      </c>
      <c r="D148" s="5" t="s">
        <v>38</v>
      </c>
      <c r="E148" s="27">
        <v>4055940.21</v>
      </c>
      <c r="F148" s="6">
        <v>11792150</v>
      </c>
      <c r="G148" s="6">
        <v>11692676.4</v>
      </c>
      <c r="H148" s="1"/>
      <c r="I148" s="1"/>
    </row>
    <row r="149" spans="2:9">
      <c r="B149" s="80" t="s">
        <v>208</v>
      </c>
      <c r="C149" s="5">
        <v>106</v>
      </c>
      <c r="D149" s="5" t="s">
        <v>105</v>
      </c>
      <c r="E149" s="27">
        <v>1138392.45</v>
      </c>
      <c r="F149" s="6">
        <v>4239900</v>
      </c>
      <c r="G149" s="6">
        <v>4357012.1399999997</v>
      </c>
      <c r="H149" s="1"/>
      <c r="I149" s="1"/>
    </row>
    <row r="150" spans="2:9">
      <c r="B150" s="80" t="s">
        <v>203</v>
      </c>
      <c r="C150" s="5">
        <v>131</v>
      </c>
      <c r="D150" s="5" t="s">
        <v>130</v>
      </c>
      <c r="E150" s="27">
        <v>3309356.48</v>
      </c>
      <c r="F150" s="6">
        <v>8183354</v>
      </c>
      <c r="G150" s="6">
        <v>9319020.3399999999</v>
      </c>
      <c r="H150" s="1"/>
      <c r="I150" s="1"/>
    </row>
    <row r="151" spans="2:9">
      <c r="B151" s="80" t="s">
        <v>208</v>
      </c>
      <c r="C151" s="5">
        <v>126</v>
      </c>
      <c r="D151" s="5" t="s">
        <v>125</v>
      </c>
      <c r="E151" s="27">
        <v>118259134.23999999</v>
      </c>
      <c r="F151" s="6">
        <v>294145186.42000002</v>
      </c>
      <c r="G151" s="6">
        <v>332568030.93000001</v>
      </c>
      <c r="H151" s="1"/>
      <c r="I151" s="1"/>
    </row>
    <row r="152" spans="2:9">
      <c r="B152" s="80" t="s">
        <v>203</v>
      </c>
      <c r="C152" s="5">
        <v>191</v>
      </c>
      <c r="D152" s="5" t="s">
        <v>190</v>
      </c>
      <c r="E152" s="27">
        <v>558019.09</v>
      </c>
      <c r="F152" s="6">
        <v>1381758.56</v>
      </c>
      <c r="G152" s="6">
        <v>1060039.42</v>
      </c>
      <c r="H152" s="1"/>
      <c r="I152" s="1"/>
    </row>
    <row r="153" spans="2:9">
      <c r="B153" s="80" t="s">
        <v>212</v>
      </c>
      <c r="C153" s="5">
        <v>150</v>
      </c>
      <c r="D153" s="5" t="s">
        <v>149</v>
      </c>
      <c r="E153" s="27">
        <v>529714.16</v>
      </c>
      <c r="F153" s="6">
        <v>1548803.13</v>
      </c>
      <c r="G153" s="6">
        <v>1569295.91</v>
      </c>
      <c r="H153" s="1"/>
      <c r="I153" s="1"/>
    </row>
    <row r="154" spans="2:9">
      <c r="B154" s="80" t="s">
        <v>207</v>
      </c>
      <c r="C154" s="5">
        <v>25</v>
      </c>
      <c r="D154" s="5" t="s">
        <v>24</v>
      </c>
      <c r="E154" s="27">
        <v>80822342.579999998</v>
      </c>
      <c r="F154" s="6">
        <v>217412485.22</v>
      </c>
      <c r="G154" s="6">
        <v>195837981.69999999</v>
      </c>
      <c r="H154" s="1"/>
      <c r="I154" s="1"/>
    </row>
    <row r="155" spans="2:9">
      <c r="B155" s="80" t="s">
        <v>210</v>
      </c>
      <c r="C155" s="5">
        <v>138</v>
      </c>
      <c r="D155" s="5" t="s">
        <v>137</v>
      </c>
      <c r="E155" s="27">
        <v>718690.16</v>
      </c>
      <c r="F155" s="6">
        <v>1662633</v>
      </c>
      <c r="G155" s="6">
        <v>1784653.21</v>
      </c>
      <c r="H155" s="1"/>
      <c r="I155" s="1"/>
    </row>
    <row r="156" spans="2:9">
      <c r="B156" s="80" t="s">
        <v>208</v>
      </c>
      <c r="C156" s="5">
        <v>66</v>
      </c>
      <c r="D156" s="5" t="s">
        <v>65</v>
      </c>
      <c r="E156" s="27">
        <v>6716814.8799999999</v>
      </c>
      <c r="F156" s="6">
        <v>23754906.949999999</v>
      </c>
      <c r="G156" s="6">
        <v>21465313.649999999</v>
      </c>
      <c r="H156" s="1"/>
      <c r="I156" s="1"/>
    </row>
    <row r="157" spans="2:9">
      <c r="B157" s="80" t="s">
        <v>203</v>
      </c>
      <c r="C157" s="5">
        <v>171</v>
      </c>
      <c r="D157" s="5" t="s">
        <v>170</v>
      </c>
      <c r="E157" s="27">
        <v>1496781.92</v>
      </c>
      <c r="F157" s="6">
        <v>5095727</v>
      </c>
      <c r="G157" s="6">
        <v>5299464.3899999997</v>
      </c>
      <c r="H157" s="1"/>
      <c r="I157" s="1"/>
    </row>
    <row r="158" spans="2:9">
      <c r="B158" s="80" t="s">
        <v>208</v>
      </c>
      <c r="C158" s="5">
        <v>96</v>
      </c>
      <c r="D158" s="5" t="s">
        <v>95</v>
      </c>
      <c r="E158" s="27">
        <v>1085321.06</v>
      </c>
      <c r="F158" s="6">
        <v>3303899.99</v>
      </c>
      <c r="G158" s="6">
        <v>3171663.67</v>
      </c>
      <c r="H158" s="1"/>
      <c r="I158" s="1"/>
    </row>
    <row r="159" spans="2:9">
      <c r="B159" s="80" t="s">
        <v>211</v>
      </c>
      <c r="C159" s="5">
        <v>129</v>
      </c>
      <c r="D159" s="5" t="s">
        <v>128</v>
      </c>
      <c r="E159" s="27">
        <v>45311072.960000001</v>
      </c>
      <c r="F159" s="6">
        <v>91015981.909999996</v>
      </c>
      <c r="G159" s="6">
        <v>95758756.530000001</v>
      </c>
      <c r="H159" s="1"/>
      <c r="I159" s="1"/>
    </row>
    <row r="160" spans="2:9">
      <c r="B160" s="80" t="s">
        <v>210</v>
      </c>
      <c r="C160" s="5">
        <v>188</v>
      </c>
      <c r="D160" s="5" t="s">
        <v>187</v>
      </c>
      <c r="E160" s="27">
        <v>2510824.62</v>
      </c>
      <c r="F160" s="6">
        <v>9108051.3000000007</v>
      </c>
      <c r="G160" s="6">
        <v>8746194.2899999991</v>
      </c>
      <c r="H160" s="1"/>
      <c r="I160" s="1"/>
    </row>
    <row r="161" spans="2:9">
      <c r="B161" s="80" t="s">
        <v>204</v>
      </c>
      <c r="C161" s="5">
        <v>192</v>
      </c>
      <c r="D161" s="5" t="s">
        <v>191</v>
      </c>
      <c r="E161" s="27">
        <v>4975317.63</v>
      </c>
      <c r="F161" s="6">
        <v>14995853.18</v>
      </c>
      <c r="G161" s="6">
        <v>13115433.550000001</v>
      </c>
      <c r="H161" s="1"/>
      <c r="I161" s="1"/>
    </row>
    <row r="162" spans="2:9">
      <c r="B162" s="80" t="s">
        <v>210</v>
      </c>
      <c r="C162" s="5">
        <v>168</v>
      </c>
      <c r="D162" s="5" t="s">
        <v>167</v>
      </c>
      <c r="E162" s="27">
        <v>0</v>
      </c>
      <c r="F162" s="6">
        <v>0</v>
      </c>
      <c r="G162" s="6">
        <v>0</v>
      </c>
      <c r="H162" s="1"/>
      <c r="I162" s="1"/>
    </row>
    <row r="163" spans="2:9">
      <c r="B163" s="80" t="s">
        <v>208</v>
      </c>
      <c r="C163" s="5">
        <v>56</v>
      </c>
      <c r="D163" s="5" t="s">
        <v>55</v>
      </c>
      <c r="E163" s="27">
        <v>12228710.66</v>
      </c>
      <c r="F163" s="6">
        <v>36009407.5</v>
      </c>
      <c r="G163" s="6">
        <v>36914214.060000002</v>
      </c>
      <c r="H163" s="1"/>
      <c r="I163" s="1"/>
    </row>
    <row r="164" spans="2:9">
      <c r="B164" s="80" t="s">
        <v>210</v>
      </c>
      <c r="C164" s="5">
        <v>198</v>
      </c>
      <c r="D164" s="5" t="s">
        <v>197</v>
      </c>
      <c r="E164" s="27">
        <v>817221.92</v>
      </c>
      <c r="F164" s="6">
        <v>2105509.84</v>
      </c>
      <c r="G164" s="6">
        <v>1730980.17</v>
      </c>
      <c r="H164" s="1"/>
      <c r="I164" s="1"/>
    </row>
    <row r="165" spans="2:9">
      <c r="B165" s="80" t="s">
        <v>212</v>
      </c>
      <c r="C165" s="5">
        <v>130</v>
      </c>
      <c r="D165" s="5" t="s">
        <v>129</v>
      </c>
      <c r="E165" s="27">
        <v>1783609.05</v>
      </c>
      <c r="F165" s="6">
        <v>5700000</v>
      </c>
      <c r="G165" s="6">
        <v>11428353.640000001</v>
      </c>
      <c r="H165" s="1"/>
      <c r="I165" s="1"/>
    </row>
    <row r="166" spans="2:9">
      <c r="B166" s="80" t="s">
        <v>204</v>
      </c>
      <c r="C166" s="5">
        <v>142</v>
      </c>
      <c r="D166" s="5" t="s">
        <v>141</v>
      </c>
      <c r="E166" s="27">
        <v>432590.65</v>
      </c>
      <c r="F166" s="6">
        <v>1392351.89</v>
      </c>
      <c r="G166" s="6">
        <v>1675006.57</v>
      </c>
      <c r="H166" s="1"/>
      <c r="I166" s="1"/>
    </row>
    <row r="167" spans="2:9">
      <c r="B167" s="80" t="s">
        <v>210</v>
      </c>
      <c r="C167" s="5">
        <v>38</v>
      </c>
      <c r="D167" s="5" t="s">
        <v>37</v>
      </c>
      <c r="E167" s="27">
        <v>726273.75</v>
      </c>
      <c r="F167" s="6">
        <v>2280000</v>
      </c>
      <c r="G167" s="6">
        <v>2070736.3</v>
      </c>
      <c r="H167" s="1"/>
      <c r="I167" s="1"/>
    </row>
    <row r="168" spans="2:9">
      <c r="B168" s="80" t="s">
        <v>212</v>
      </c>
      <c r="C168" s="5">
        <v>110</v>
      </c>
      <c r="D168" s="5" t="s">
        <v>109</v>
      </c>
      <c r="E168" s="27">
        <v>1361021.63</v>
      </c>
      <c r="F168" s="6">
        <v>8114635.4699999997</v>
      </c>
      <c r="G168" s="6">
        <v>6063306.6699999999</v>
      </c>
      <c r="H168" s="1"/>
      <c r="I168" s="1"/>
    </row>
    <row r="169" spans="2:9">
      <c r="B169" s="80" t="s">
        <v>206</v>
      </c>
      <c r="C169" s="5">
        <v>184</v>
      </c>
      <c r="D169" s="5" t="s">
        <v>183</v>
      </c>
      <c r="E169" s="27">
        <v>9799502.2599999998</v>
      </c>
      <c r="F169" s="6">
        <v>30766043.109999999</v>
      </c>
      <c r="G169" s="6">
        <v>32857827.370000001</v>
      </c>
      <c r="H169" s="1"/>
      <c r="I169" s="1"/>
    </row>
    <row r="170" spans="2:9">
      <c r="B170" s="80" t="s">
        <v>209</v>
      </c>
      <c r="C170" s="5">
        <v>117</v>
      </c>
      <c r="D170" s="5" t="s">
        <v>116</v>
      </c>
      <c r="E170" s="27">
        <v>684976.46</v>
      </c>
      <c r="F170" s="6">
        <v>1392628.94</v>
      </c>
      <c r="G170" s="6">
        <v>1107715.76</v>
      </c>
      <c r="H170" s="1"/>
      <c r="I170" s="1"/>
    </row>
    <row r="171" spans="2:9">
      <c r="B171" s="80" t="s">
        <v>205</v>
      </c>
      <c r="C171" s="5">
        <v>143</v>
      </c>
      <c r="D171" s="5" t="s">
        <v>142</v>
      </c>
      <c r="E171" s="27">
        <v>908708.5</v>
      </c>
      <c r="F171" s="6">
        <v>2563220.59</v>
      </c>
      <c r="G171" s="6">
        <v>2974205.23</v>
      </c>
      <c r="H171" s="1"/>
      <c r="I171" s="1"/>
    </row>
    <row r="172" spans="2:9">
      <c r="B172" s="80" t="s">
        <v>207</v>
      </c>
      <c r="C172" s="5">
        <v>185</v>
      </c>
      <c r="D172" s="5" t="s">
        <v>184</v>
      </c>
      <c r="E172" s="27">
        <v>339792.51</v>
      </c>
      <c r="F172" s="6">
        <v>1060000</v>
      </c>
      <c r="G172" s="6">
        <v>1218374.8700000001</v>
      </c>
      <c r="H172" s="1"/>
      <c r="I172" s="1"/>
    </row>
    <row r="173" spans="2:9">
      <c r="B173" s="80" t="s">
        <v>208</v>
      </c>
      <c r="C173" s="5">
        <v>176</v>
      </c>
      <c r="D173" s="5" t="s">
        <v>175</v>
      </c>
      <c r="E173" s="27">
        <v>3075545.88</v>
      </c>
      <c r="F173" s="6">
        <v>8674011.6500000004</v>
      </c>
      <c r="G173" s="6">
        <v>8313020.0800000001</v>
      </c>
      <c r="H173" s="1"/>
      <c r="I173" s="1"/>
    </row>
    <row r="174" spans="2:9">
      <c r="B174" s="80" t="s">
        <v>205</v>
      </c>
      <c r="C174" s="5">
        <v>53</v>
      </c>
      <c r="D174" s="5" t="s">
        <v>52</v>
      </c>
      <c r="E174" s="27">
        <v>428723</v>
      </c>
      <c r="F174" s="6">
        <v>2215000</v>
      </c>
      <c r="G174" s="6">
        <v>1030986.27</v>
      </c>
      <c r="H174" s="1"/>
      <c r="I174" s="1"/>
    </row>
    <row r="175" spans="2:9">
      <c r="B175" s="80" t="s">
        <v>203</v>
      </c>
      <c r="C175" s="5">
        <v>31</v>
      </c>
      <c r="D175" s="5" t="s">
        <v>30</v>
      </c>
      <c r="E175" s="27">
        <v>4619338.46</v>
      </c>
      <c r="F175" s="6">
        <v>11109673.970000001</v>
      </c>
      <c r="G175" s="6">
        <v>12135575.85</v>
      </c>
      <c r="H175" s="1"/>
      <c r="I175" s="1"/>
    </row>
    <row r="176" spans="2:9">
      <c r="B176" s="80" t="s">
        <v>205</v>
      </c>
      <c r="C176" s="5">
        <v>163</v>
      </c>
      <c r="D176" s="5" t="s">
        <v>162</v>
      </c>
      <c r="E176" s="27">
        <v>15595.67</v>
      </c>
      <c r="F176" s="6">
        <v>57000</v>
      </c>
      <c r="G176" s="6">
        <v>26958.68</v>
      </c>
      <c r="H176" s="1"/>
      <c r="I176" s="1"/>
    </row>
    <row r="177" spans="2:9">
      <c r="B177" s="80" t="s">
        <v>212</v>
      </c>
      <c r="C177" s="5">
        <v>60</v>
      </c>
      <c r="D177" s="5" t="s">
        <v>59</v>
      </c>
      <c r="E177" s="27">
        <v>2913777.97</v>
      </c>
      <c r="F177" s="6">
        <v>6233817.9900000002</v>
      </c>
      <c r="G177" s="6">
        <v>7569135.6100000003</v>
      </c>
      <c r="H177" s="1"/>
      <c r="I177" s="1"/>
    </row>
    <row r="178" spans="2:9">
      <c r="B178" s="80" t="s">
        <v>207</v>
      </c>
      <c r="C178" s="5">
        <v>65</v>
      </c>
      <c r="D178" s="5" t="s">
        <v>64</v>
      </c>
      <c r="E178" s="27">
        <v>1495076.38</v>
      </c>
      <c r="F178" s="6">
        <v>3286110.03</v>
      </c>
      <c r="G178" s="6">
        <v>2952688.97</v>
      </c>
      <c r="H178" s="1"/>
      <c r="I178" s="1"/>
    </row>
    <row r="179" spans="2:9">
      <c r="B179" s="80" t="s">
        <v>205</v>
      </c>
      <c r="C179" s="5">
        <v>33</v>
      </c>
      <c r="D179" s="5" t="s">
        <v>32</v>
      </c>
      <c r="E179" s="27">
        <v>10347704.050000001</v>
      </c>
      <c r="F179" s="6">
        <v>26269710</v>
      </c>
      <c r="G179" s="6">
        <v>32768056.260000002</v>
      </c>
      <c r="H179" s="1"/>
      <c r="I179" s="1"/>
    </row>
    <row r="180" spans="2:9">
      <c r="B180" s="80" t="s">
        <v>210</v>
      </c>
      <c r="C180" s="5">
        <v>158</v>
      </c>
      <c r="D180" s="5" t="s">
        <v>157</v>
      </c>
      <c r="E180" s="27">
        <v>574132.14</v>
      </c>
      <c r="F180" s="6">
        <v>1507640</v>
      </c>
      <c r="G180" s="6">
        <v>1559673.91</v>
      </c>
      <c r="H180" s="1"/>
      <c r="I180" s="1"/>
    </row>
    <row r="181" spans="2:9">
      <c r="B181" s="80" t="s">
        <v>211</v>
      </c>
      <c r="C181" s="5">
        <v>159</v>
      </c>
      <c r="D181" s="5" t="s">
        <v>158</v>
      </c>
      <c r="E181" s="27">
        <v>4099802.51</v>
      </c>
      <c r="F181" s="6">
        <v>9816333.6699999999</v>
      </c>
      <c r="G181" s="6">
        <v>15401403.029999999</v>
      </c>
      <c r="H181" s="1"/>
      <c r="I181" s="1"/>
    </row>
    <row r="182" spans="2:9">
      <c r="B182" s="80" t="s">
        <v>212</v>
      </c>
      <c r="C182" s="5">
        <v>80</v>
      </c>
      <c r="D182" s="5" t="s">
        <v>79</v>
      </c>
      <c r="E182" s="27">
        <v>2488917.34</v>
      </c>
      <c r="F182" s="6">
        <v>5064278.87</v>
      </c>
      <c r="G182" s="6">
        <v>1242669.5900000001</v>
      </c>
      <c r="H182" s="1"/>
      <c r="I182" s="1"/>
    </row>
    <row r="183" spans="2:9">
      <c r="B183" s="80" t="s">
        <v>210</v>
      </c>
      <c r="C183" s="5">
        <v>48</v>
      </c>
      <c r="D183" s="5" t="s">
        <v>47</v>
      </c>
      <c r="E183" s="27">
        <v>3319197.54</v>
      </c>
      <c r="F183" s="6">
        <v>10973542.93</v>
      </c>
      <c r="G183" s="6">
        <v>11049319.58</v>
      </c>
      <c r="H183" s="1"/>
      <c r="I183" s="1"/>
    </row>
    <row r="184" spans="2:9">
      <c r="B184" s="80" t="s">
        <v>204</v>
      </c>
      <c r="C184" s="5">
        <v>102</v>
      </c>
      <c r="D184" s="5" t="s">
        <v>101</v>
      </c>
      <c r="E184" s="27">
        <v>232967.92</v>
      </c>
      <c r="F184" s="6">
        <v>781659</v>
      </c>
      <c r="G184" s="6">
        <v>1291730.74</v>
      </c>
      <c r="H184" s="1"/>
      <c r="I184" s="1"/>
    </row>
    <row r="185" spans="2:9">
      <c r="B185" s="80" t="s">
        <v>211</v>
      </c>
      <c r="C185" s="5">
        <v>89</v>
      </c>
      <c r="D185" s="5" t="s">
        <v>88</v>
      </c>
      <c r="E185" s="27">
        <v>3804859.6</v>
      </c>
      <c r="F185" s="6">
        <v>8529093</v>
      </c>
      <c r="G185" s="6">
        <v>1667362.25</v>
      </c>
      <c r="H185" s="1"/>
      <c r="I185" s="1"/>
    </row>
    <row r="186" spans="2:9">
      <c r="B186" s="80" t="s">
        <v>206</v>
      </c>
      <c r="C186" s="5">
        <v>134</v>
      </c>
      <c r="D186" s="5" t="s">
        <v>133</v>
      </c>
      <c r="E186" s="27">
        <v>1297162.06</v>
      </c>
      <c r="F186" s="6">
        <v>4984880</v>
      </c>
      <c r="G186" s="6">
        <v>5740667.6600000001</v>
      </c>
      <c r="H186" s="1"/>
      <c r="I186" s="1"/>
    </row>
    <row r="187" spans="2:9">
      <c r="B187" s="80" t="s">
        <v>208</v>
      </c>
      <c r="C187" s="5">
        <v>86</v>
      </c>
      <c r="D187" s="5" t="s">
        <v>85</v>
      </c>
      <c r="E187" s="27">
        <v>1747304.22</v>
      </c>
      <c r="F187" s="6">
        <v>5272113.49</v>
      </c>
      <c r="G187" s="6">
        <v>5989096.2800000003</v>
      </c>
      <c r="H187" s="1"/>
      <c r="I187" s="1"/>
    </row>
    <row r="188" spans="2:9">
      <c r="B188" s="80" t="s">
        <v>207</v>
      </c>
      <c r="C188" s="5">
        <v>105</v>
      </c>
      <c r="D188" s="5" t="s">
        <v>104</v>
      </c>
      <c r="E188" s="27">
        <v>806366.55</v>
      </c>
      <c r="F188" s="6">
        <v>1319207.31</v>
      </c>
      <c r="G188" s="6">
        <v>1576290.63</v>
      </c>
      <c r="H188" s="1"/>
      <c r="I188" s="1"/>
    </row>
    <row r="189" spans="2:9">
      <c r="B189" s="80" t="s">
        <v>205</v>
      </c>
      <c r="C189" s="5">
        <v>43</v>
      </c>
      <c r="D189" s="5" t="s">
        <v>42</v>
      </c>
      <c r="E189" s="27">
        <v>1424339.4</v>
      </c>
      <c r="F189" s="6">
        <v>4140418.32</v>
      </c>
      <c r="G189" s="6">
        <v>3440200.42</v>
      </c>
      <c r="H189" s="1"/>
      <c r="I189" s="1"/>
    </row>
    <row r="190" spans="2:9">
      <c r="B190" s="80" t="s">
        <v>204</v>
      </c>
      <c r="C190" s="5">
        <v>42</v>
      </c>
      <c r="D190" s="5" t="s">
        <v>41</v>
      </c>
      <c r="E190" s="27">
        <v>419694.8</v>
      </c>
      <c r="F190" s="6">
        <v>1357178</v>
      </c>
      <c r="G190" s="6">
        <v>1701170.4</v>
      </c>
      <c r="H190" s="1"/>
      <c r="I190" s="1"/>
    </row>
    <row r="191" spans="2:9">
      <c r="B191" s="80" t="s">
        <v>203</v>
      </c>
      <c r="C191" s="5">
        <v>21</v>
      </c>
      <c r="D191" s="5" t="s">
        <v>20</v>
      </c>
      <c r="E191" s="27">
        <v>1016498.26</v>
      </c>
      <c r="F191" s="6">
        <v>2555323</v>
      </c>
      <c r="G191" s="6">
        <v>2540858.89</v>
      </c>
      <c r="H191" s="1"/>
      <c r="I191" s="1"/>
    </row>
    <row r="192" spans="2:9">
      <c r="B192" s="80" t="s">
        <v>208</v>
      </c>
      <c r="C192" s="5">
        <v>136</v>
      </c>
      <c r="D192" s="5" t="s">
        <v>135</v>
      </c>
      <c r="E192" s="27">
        <v>1601725.65</v>
      </c>
      <c r="F192" s="6">
        <v>3313942.86</v>
      </c>
      <c r="G192" s="6">
        <v>2724153.83</v>
      </c>
      <c r="H192" s="1"/>
      <c r="I192" s="1"/>
    </row>
    <row r="193" spans="2:9">
      <c r="B193" s="80" t="s">
        <v>208</v>
      </c>
      <c r="C193" s="5">
        <v>116</v>
      </c>
      <c r="D193" s="5" t="s">
        <v>115</v>
      </c>
      <c r="E193" s="27">
        <v>439304.65</v>
      </c>
      <c r="F193" s="6">
        <v>2457945.2599999998</v>
      </c>
      <c r="G193" s="6">
        <v>2269004.4700000002</v>
      </c>
      <c r="H193" s="1"/>
      <c r="I193" s="1"/>
    </row>
    <row r="194" spans="2:9">
      <c r="B194" s="80" t="s">
        <v>208</v>
      </c>
      <c r="C194" s="5">
        <v>16</v>
      </c>
      <c r="D194" s="5" t="s">
        <v>15</v>
      </c>
      <c r="E194" s="27">
        <v>2021977.97</v>
      </c>
      <c r="F194" s="6">
        <v>5421046</v>
      </c>
      <c r="G194" s="6">
        <v>4769807.57</v>
      </c>
      <c r="H194" s="1"/>
      <c r="I194" s="1"/>
    </row>
    <row r="195" spans="2:9">
      <c r="B195" s="80" t="s">
        <v>205</v>
      </c>
      <c r="C195" s="5">
        <v>13</v>
      </c>
      <c r="D195" s="5" t="s">
        <v>12</v>
      </c>
      <c r="E195" s="27">
        <v>1088502.3799999999</v>
      </c>
      <c r="F195" s="6">
        <v>3071005.84</v>
      </c>
      <c r="G195" s="6">
        <v>2947664.54</v>
      </c>
      <c r="H195" s="1"/>
      <c r="I195" s="1"/>
    </row>
    <row r="196" spans="2:9">
      <c r="B196" s="80" t="s">
        <v>210</v>
      </c>
      <c r="C196" s="5">
        <v>118</v>
      </c>
      <c r="D196" s="5" t="s">
        <v>117</v>
      </c>
      <c r="E196" s="27">
        <v>626502.56999999995</v>
      </c>
      <c r="F196" s="6">
        <v>3210000</v>
      </c>
      <c r="G196" s="6">
        <v>2277422.85</v>
      </c>
      <c r="H196" s="1"/>
      <c r="I196" s="1"/>
    </row>
    <row r="197" spans="2:9">
      <c r="B197" s="80" t="s">
        <v>211</v>
      </c>
      <c r="C197" s="5">
        <v>119</v>
      </c>
      <c r="D197" s="5" t="s">
        <v>118</v>
      </c>
      <c r="E197" s="27">
        <v>1338091.22</v>
      </c>
      <c r="F197" s="6">
        <v>3395874</v>
      </c>
      <c r="G197" s="6">
        <v>3191563.19</v>
      </c>
      <c r="H197" s="1"/>
      <c r="I197" s="1"/>
    </row>
    <row r="198" spans="2:9">
      <c r="B198" s="80" t="s">
        <v>208</v>
      </c>
      <c r="C198" s="5">
        <v>46</v>
      </c>
      <c r="D198" s="5" t="s">
        <v>45</v>
      </c>
      <c r="E198" s="27">
        <v>5000754.68</v>
      </c>
      <c r="F198" s="6">
        <v>4896986.28</v>
      </c>
      <c r="G198" s="6">
        <v>6265380.8099999996</v>
      </c>
      <c r="H198" s="1"/>
      <c r="I198" s="1"/>
    </row>
    <row r="199" spans="2:9">
      <c r="B199" s="80" t="s">
        <v>206</v>
      </c>
      <c r="C199" s="5">
        <v>44</v>
      </c>
      <c r="D199" s="5" t="s">
        <v>43</v>
      </c>
      <c r="E199" s="27">
        <v>1309065.8500000001</v>
      </c>
      <c r="F199" s="6">
        <v>2630780.5</v>
      </c>
      <c r="G199" s="6">
        <v>4349927.79</v>
      </c>
      <c r="H199" s="1"/>
      <c r="I199" s="1"/>
    </row>
    <row r="200" spans="2:9">
      <c r="B200" s="80" t="s">
        <v>203</v>
      </c>
      <c r="C200" s="5">
        <v>1</v>
      </c>
      <c r="D200" s="5" t="s">
        <v>0</v>
      </c>
      <c r="E200" s="27">
        <v>125911787.43000001</v>
      </c>
      <c r="F200" s="6">
        <v>343723442.11000001</v>
      </c>
      <c r="G200" s="6">
        <v>353071100.06999999</v>
      </c>
      <c r="H200" s="1"/>
      <c r="I200" s="1"/>
    </row>
    <row r="201" spans="2:9">
      <c r="B201" s="80" t="s">
        <v>206</v>
      </c>
      <c r="C201" s="5">
        <v>64</v>
      </c>
      <c r="D201" s="5" t="s">
        <v>63</v>
      </c>
      <c r="E201" s="27">
        <v>403578.25</v>
      </c>
      <c r="F201" s="6">
        <v>2114800.0099999998</v>
      </c>
      <c r="G201" s="6">
        <v>1412076.08</v>
      </c>
      <c r="H201" s="1"/>
      <c r="I201" s="1"/>
    </row>
    <row r="202" spans="2:9">
      <c r="B202" s="80" t="s">
        <v>203</v>
      </c>
      <c r="C202" s="5">
        <v>81</v>
      </c>
      <c r="D202" s="5" t="s">
        <v>80</v>
      </c>
      <c r="E202" s="27">
        <v>3383168.36</v>
      </c>
      <c r="F202" s="6">
        <v>10007203.369999999</v>
      </c>
      <c r="G202" s="6">
        <v>9331312.4399999995</v>
      </c>
      <c r="H202" s="1"/>
      <c r="I202" s="1"/>
    </row>
    <row r="203" spans="2:9">
      <c r="B203" s="80" t="s">
        <v>207</v>
      </c>
      <c r="C203" s="5">
        <v>35</v>
      </c>
      <c r="D203" s="5" t="s">
        <v>34</v>
      </c>
      <c r="E203" s="27">
        <v>8310969.4100000001</v>
      </c>
      <c r="F203" s="6">
        <v>29332948.870000001</v>
      </c>
      <c r="G203" s="6">
        <v>24494484.800000001</v>
      </c>
      <c r="H203" s="1"/>
      <c r="I203" s="1"/>
    </row>
    <row r="204" spans="2:9">
      <c r="B204" s="80" t="s">
        <v>203</v>
      </c>
      <c r="C204" s="5">
        <v>41</v>
      </c>
      <c r="D204" s="5" t="s">
        <v>40</v>
      </c>
      <c r="E204" s="27">
        <v>1175032.04</v>
      </c>
      <c r="F204" s="6">
        <v>3509999.46</v>
      </c>
      <c r="G204" s="6">
        <v>3548552.36</v>
      </c>
      <c r="H204" s="1"/>
      <c r="I204" s="1"/>
    </row>
    <row r="205" spans="2:9">
      <c r="B205" s="80" t="s">
        <v>203</v>
      </c>
      <c r="C205" s="5">
        <v>111</v>
      </c>
      <c r="D205" s="5" t="s">
        <v>110</v>
      </c>
      <c r="E205" s="27">
        <v>842242.68</v>
      </c>
      <c r="F205" s="6">
        <v>2513415</v>
      </c>
      <c r="G205" s="6">
        <v>1192657.32</v>
      </c>
      <c r="H205" s="1"/>
      <c r="I205" s="1"/>
    </row>
    <row r="206" spans="2:9">
      <c r="B206" s="80" t="s">
        <v>207</v>
      </c>
      <c r="C206" s="5">
        <v>135</v>
      </c>
      <c r="D206" s="5" t="s">
        <v>134</v>
      </c>
      <c r="E206" s="27">
        <v>4927541.72</v>
      </c>
      <c r="F206" s="6">
        <v>13700852.449999999</v>
      </c>
      <c r="G206" s="6">
        <v>14448321.74</v>
      </c>
      <c r="H206" s="1"/>
      <c r="I206" s="1"/>
    </row>
    <row r="207" spans="2:9">
      <c r="B207" s="80" t="s">
        <v>203</v>
      </c>
      <c r="C207" s="5">
        <v>151</v>
      </c>
      <c r="D207" s="5" t="s">
        <v>150</v>
      </c>
      <c r="E207" s="27">
        <v>418320.17</v>
      </c>
      <c r="F207" s="6">
        <v>933002.43</v>
      </c>
      <c r="G207" s="6">
        <v>2486037.63</v>
      </c>
      <c r="H207" s="1"/>
      <c r="I207" s="1"/>
    </row>
    <row r="208" spans="2:9">
      <c r="B208" s="80" t="s">
        <v>211</v>
      </c>
      <c r="C208" s="5">
        <v>149</v>
      </c>
      <c r="D208" s="5" t="s">
        <v>148</v>
      </c>
      <c r="E208" s="27">
        <v>9541999.8200000003</v>
      </c>
      <c r="F208" s="6">
        <v>14237611</v>
      </c>
      <c r="G208" s="6">
        <v>12892476.289999999</v>
      </c>
      <c r="H208" s="1"/>
      <c r="I208" s="1"/>
    </row>
    <row r="209" spans="2:9">
      <c r="B209" s="81" t="s">
        <v>204</v>
      </c>
      <c r="C209" s="61">
        <v>162</v>
      </c>
      <c r="D209" s="61" t="s">
        <v>161</v>
      </c>
      <c r="E209" s="62">
        <v>1363410.7</v>
      </c>
      <c r="F209" s="63">
        <v>4332285</v>
      </c>
      <c r="G209" s="63">
        <v>4183090.37</v>
      </c>
      <c r="H209" s="1"/>
      <c r="I209" s="1"/>
    </row>
  </sheetData>
  <mergeCells count="1">
    <mergeCell ref="B3:C3"/>
  </mergeCells>
  <dataValidations count="1">
    <dataValidation type="list" allowBlank="1" showInputMessage="1" showErrorMessage="1" sqref="D3">
      <formula1>$D$10:$D$209</formula1>
    </dataValidation>
  </dataValidations>
  <pageMargins left="0.7" right="0.7" top="0.75" bottom="0.75" header="0.3" footer="0.3"/>
  <pageSetup orientation="portrait" r:id="rId1"/>
  <drawing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22"/>
  <sheetViews>
    <sheetView showGridLines="0" zoomScaleNormal="100" workbookViewId="0">
      <selection activeCell="F42" sqref="F42"/>
    </sheetView>
  </sheetViews>
  <sheetFormatPr defaultRowHeight="12"/>
  <cols>
    <col min="1" max="1" width="2.5703125" style="28" customWidth="1"/>
    <col min="2" max="2" width="8" style="28" customWidth="1"/>
    <col min="3" max="4" width="8.85546875" style="28" customWidth="1"/>
    <col min="5" max="8" width="8.85546875" style="31" customWidth="1"/>
    <col min="9" max="10" width="8.85546875" style="28" customWidth="1"/>
    <col min="11" max="16384" width="9.140625" style="28"/>
  </cols>
  <sheetData>
    <row r="1" spans="2:10">
      <c r="B1" s="54">
        <v>1</v>
      </c>
      <c r="C1" s="54">
        <v>2</v>
      </c>
      <c r="D1" s="54">
        <v>3</v>
      </c>
      <c r="E1" s="54">
        <v>4</v>
      </c>
      <c r="F1" s="54">
        <v>5</v>
      </c>
      <c r="G1" s="54">
        <v>6</v>
      </c>
      <c r="H1" s="54">
        <v>7</v>
      </c>
      <c r="I1" s="54">
        <v>8</v>
      </c>
      <c r="J1" s="54">
        <v>9</v>
      </c>
    </row>
    <row r="2" spans="2:10">
      <c r="C2" s="79" t="s">
        <v>239</v>
      </c>
      <c r="D2" s="79" t="s">
        <v>240</v>
      </c>
      <c r="E2" s="79" t="s">
        <v>241</v>
      </c>
      <c r="F2" s="79" t="s">
        <v>242</v>
      </c>
      <c r="G2" s="79" t="s">
        <v>225</v>
      </c>
      <c r="H2" s="79" t="s">
        <v>243</v>
      </c>
      <c r="I2" s="79" t="s">
        <v>244</v>
      </c>
      <c r="J2" s="79" t="s">
        <v>245</v>
      </c>
    </row>
    <row r="3" spans="2:10">
      <c r="B3" s="78" t="s">
        <v>250</v>
      </c>
      <c r="C3" s="29"/>
      <c r="D3" s="29"/>
      <c r="E3" s="29"/>
      <c r="F3" s="29"/>
      <c r="G3" s="29"/>
      <c r="H3" s="29"/>
      <c r="I3" s="29"/>
      <c r="J3" s="29"/>
    </row>
    <row r="4" spans="2:10">
      <c r="B4" s="78" t="s">
        <v>229</v>
      </c>
      <c r="C4" s="29"/>
      <c r="D4" s="29"/>
      <c r="E4" s="29"/>
      <c r="F4" s="29"/>
      <c r="G4" s="29"/>
      <c r="H4" s="29"/>
      <c r="I4" s="29"/>
      <c r="J4" s="29"/>
    </row>
    <row r="5" spans="2:10">
      <c r="B5" s="78" t="s">
        <v>230</v>
      </c>
      <c r="C5" s="29"/>
      <c r="D5" s="29"/>
      <c r="E5" s="29"/>
      <c r="F5" s="29"/>
      <c r="G5" s="29"/>
      <c r="H5" s="29"/>
      <c r="I5" s="29"/>
      <c r="J5" s="29"/>
    </row>
    <row r="6" spans="2:10">
      <c r="B6" s="78" t="s">
        <v>231</v>
      </c>
      <c r="C6" s="29"/>
      <c r="D6" s="29"/>
      <c r="E6" s="29"/>
      <c r="F6" s="29"/>
      <c r="G6" s="29"/>
      <c r="H6" s="29"/>
      <c r="I6" s="29"/>
      <c r="J6" s="29"/>
    </row>
    <row r="7" spans="2:10">
      <c r="C7" s="64"/>
      <c r="D7" s="64"/>
      <c r="I7" s="64"/>
      <c r="J7" s="64"/>
    </row>
    <row r="9" spans="2:10">
      <c r="C9" s="30" t="s">
        <v>200</v>
      </c>
    </row>
    <row r="10" spans="2:10">
      <c r="C10" s="76" t="s">
        <v>259</v>
      </c>
      <c r="D10" s="77" t="s">
        <v>250</v>
      </c>
      <c r="E10" s="77" t="s">
        <v>229</v>
      </c>
      <c r="F10" s="77" t="s">
        <v>230</v>
      </c>
      <c r="G10" s="77" t="s">
        <v>231</v>
      </c>
    </row>
    <row r="11" spans="2:10">
      <c r="C11" s="32" t="s">
        <v>239</v>
      </c>
      <c r="D11" s="29">
        <v>27473.82</v>
      </c>
      <c r="E11" s="29">
        <v>41767.269999999997</v>
      </c>
      <c r="F11" s="29">
        <v>18910.810000000001</v>
      </c>
      <c r="G11" s="29">
        <v>10589.5</v>
      </c>
    </row>
    <row r="12" spans="2:10">
      <c r="C12" s="32" t="s">
        <v>240</v>
      </c>
      <c r="D12" s="29">
        <v>22673.5</v>
      </c>
      <c r="E12" s="29">
        <v>20806.38</v>
      </c>
      <c r="F12" s="29">
        <v>1125</v>
      </c>
      <c r="G12" s="29">
        <v>10016</v>
      </c>
    </row>
    <row r="13" spans="2:10">
      <c r="C13" s="32" t="s">
        <v>241</v>
      </c>
      <c r="D13" s="29">
        <v>35472.25</v>
      </c>
      <c r="E13" s="29">
        <v>32633.02</v>
      </c>
      <c r="F13" s="29">
        <v>17020</v>
      </c>
      <c r="G13" s="29">
        <v>11429.5</v>
      </c>
    </row>
    <row r="14" spans="2:10">
      <c r="C14" s="32" t="s">
        <v>242</v>
      </c>
      <c r="D14" s="29">
        <v>36291.56</v>
      </c>
      <c r="E14" s="29">
        <v>28022.79</v>
      </c>
      <c r="F14" s="29">
        <v>34195.57</v>
      </c>
      <c r="G14" s="29">
        <v>11115</v>
      </c>
    </row>
    <row r="15" spans="2:10">
      <c r="C15" s="32" t="s">
        <v>225</v>
      </c>
      <c r="D15" s="29">
        <v>31490.7</v>
      </c>
      <c r="E15" s="29">
        <v>31090.080000000002</v>
      </c>
      <c r="F15" s="29">
        <v>12988.92</v>
      </c>
      <c r="G15" s="29">
        <v>12366.5</v>
      </c>
    </row>
    <row r="16" spans="2:10">
      <c r="C16" s="32" t="s">
        <v>243</v>
      </c>
      <c r="D16" s="29">
        <v>27671.85</v>
      </c>
      <c r="E16" s="29">
        <v>27873.24</v>
      </c>
      <c r="F16" s="29">
        <v>18368.060000000001</v>
      </c>
      <c r="G16" s="29">
        <v>10724.25</v>
      </c>
    </row>
    <row r="17" spans="3:7">
      <c r="C17" s="32" t="s">
        <v>244</v>
      </c>
      <c r="D17" s="29">
        <v>23853</v>
      </c>
      <c r="E17" s="29">
        <v>24656.400000000001</v>
      </c>
      <c r="F17" s="29">
        <v>23747.200000000001</v>
      </c>
      <c r="G17" s="29">
        <v>9082</v>
      </c>
    </row>
    <row r="18" spans="3:7">
      <c r="C18" s="32" t="s">
        <v>245</v>
      </c>
      <c r="D18" s="29">
        <v>25283.5</v>
      </c>
      <c r="E18" s="29">
        <v>36984.07</v>
      </c>
      <c r="F18" s="29">
        <v>22087.49</v>
      </c>
      <c r="G18" s="29">
        <v>12926</v>
      </c>
    </row>
    <row r="19" spans="3:7">
      <c r="C19" s="32" t="s">
        <v>246</v>
      </c>
      <c r="D19" s="29">
        <v>27473.82</v>
      </c>
      <c r="E19" s="29">
        <v>41767.269999999997</v>
      </c>
      <c r="F19" s="29">
        <v>18910.810000000001</v>
      </c>
      <c r="G19" s="29">
        <v>10589.5</v>
      </c>
    </row>
    <row r="20" spans="3:7">
      <c r="C20" s="32" t="s">
        <v>247</v>
      </c>
      <c r="D20" s="29">
        <v>27473.82</v>
      </c>
      <c r="E20" s="29">
        <v>41767.269999999997</v>
      </c>
      <c r="F20" s="29">
        <v>18910.810000000001</v>
      </c>
      <c r="G20" s="29">
        <v>10589.5</v>
      </c>
    </row>
    <row r="21" spans="3:7">
      <c r="C21" s="32" t="s">
        <v>248</v>
      </c>
      <c r="D21" s="29">
        <v>27473.82</v>
      </c>
      <c r="E21" s="29">
        <v>41767.269999999997</v>
      </c>
      <c r="F21" s="29">
        <v>18910.810000000001</v>
      </c>
      <c r="G21" s="29">
        <v>10589.5</v>
      </c>
    </row>
    <row r="22" spans="3:7">
      <c r="C22" s="32" t="s">
        <v>249</v>
      </c>
      <c r="D22" s="29">
        <v>27473.82</v>
      </c>
      <c r="E22" s="29">
        <v>41767.269999999997</v>
      </c>
      <c r="F22" s="29">
        <v>18910.810000000001</v>
      </c>
      <c r="G22" s="29">
        <v>10589.5</v>
      </c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704"/>
  <sheetViews>
    <sheetView showGridLines="0" workbookViewId="0">
      <selection activeCell="T5" sqref="T5"/>
    </sheetView>
  </sheetViews>
  <sheetFormatPr defaultRowHeight="12.75"/>
  <cols>
    <col min="1" max="1" width="14.28515625" style="17" bestFit="1" customWidth="1"/>
    <col min="2" max="2" width="14.42578125" style="17" bestFit="1" customWidth="1"/>
    <col min="3" max="3" width="17.42578125" style="17" customWidth="1"/>
    <col min="4" max="4" width="11.85546875" style="25" customWidth="1"/>
    <col min="5" max="7" width="11.140625" style="25" customWidth="1"/>
    <col min="8" max="8" width="14.85546875" style="25" bestFit="1" customWidth="1"/>
    <col min="9" max="9" width="16" style="25" bestFit="1" customWidth="1"/>
    <col min="10" max="10" width="15.28515625" style="25" bestFit="1" customWidth="1"/>
    <col min="11" max="11" width="17.5703125" style="17" customWidth="1"/>
    <col min="12" max="17" width="9.140625" style="17"/>
    <col min="18" max="18" width="32.5703125" style="17" bestFit="1" customWidth="1"/>
    <col min="19" max="19" width="2.7109375" style="17" customWidth="1"/>
    <col min="20" max="20" width="12.5703125" style="17" bestFit="1" customWidth="1"/>
    <col min="21" max="16384" width="9.140625" style="17"/>
  </cols>
  <sheetData>
    <row r="1" spans="1:20">
      <c r="E1" s="38"/>
      <c r="R1" s="33" t="s">
        <v>222</v>
      </c>
      <c r="T1" s="34" t="s">
        <v>221</v>
      </c>
    </row>
    <row r="2" spans="1:20">
      <c r="B2" s="35" t="s">
        <v>261</v>
      </c>
      <c r="C2" s="35" t="s">
        <v>260</v>
      </c>
      <c r="E2" s="49" t="s">
        <v>214</v>
      </c>
      <c r="F2" s="49" t="s">
        <v>213</v>
      </c>
      <c r="G2" s="49" t="s">
        <v>201</v>
      </c>
      <c r="H2" s="35" t="s">
        <v>202</v>
      </c>
      <c r="I2" s="35" t="s">
        <v>254</v>
      </c>
      <c r="J2" s="35" t="s">
        <v>255</v>
      </c>
      <c r="K2" s="35" t="s">
        <v>215</v>
      </c>
      <c r="R2" s="69" t="s">
        <v>96</v>
      </c>
      <c r="T2" s="36" t="s">
        <v>216</v>
      </c>
    </row>
    <row r="3" spans="1:20">
      <c r="B3" s="37" t="s">
        <v>5</v>
      </c>
      <c r="C3" s="37" t="s">
        <v>217</v>
      </c>
      <c r="E3" s="50"/>
      <c r="F3" s="50"/>
      <c r="G3" s="50"/>
      <c r="H3" s="41"/>
      <c r="I3" s="41"/>
      <c r="J3" s="41"/>
      <c r="K3" s="43" t="str">
        <f>IF(OR(G3=0,I3=0),"NA",G3/I3)</f>
        <v>NA</v>
      </c>
      <c r="R3" s="69" t="s">
        <v>84</v>
      </c>
      <c r="T3" s="36" t="s">
        <v>217</v>
      </c>
    </row>
    <row r="4" spans="1:20">
      <c r="E4" s="42"/>
      <c r="F4" s="42"/>
      <c r="G4" s="42"/>
      <c r="R4" s="69" t="s">
        <v>174</v>
      </c>
      <c r="T4" s="36" t="s">
        <v>218</v>
      </c>
    </row>
    <row r="5" spans="1:20">
      <c r="D5" s="17"/>
      <c r="R5" s="69" t="s">
        <v>70</v>
      </c>
      <c r="T5" s="36" t="s">
        <v>219</v>
      </c>
    </row>
    <row r="6" spans="1:20">
      <c r="A6" s="1"/>
      <c r="D6" s="17"/>
      <c r="R6" s="69" t="s">
        <v>60</v>
      </c>
      <c r="T6" s="36" t="s">
        <v>220</v>
      </c>
    </row>
    <row r="7" spans="1:20">
      <c r="R7" s="69" t="s">
        <v>155</v>
      </c>
    </row>
    <row r="8" spans="1:20">
      <c r="E8" s="42"/>
      <c r="F8" s="42"/>
      <c r="G8" s="42"/>
      <c r="H8" s="42"/>
      <c r="R8" s="69" t="s">
        <v>22</v>
      </c>
    </row>
    <row r="9" spans="1:20">
      <c r="A9" s="25"/>
      <c r="B9" s="25"/>
      <c r="C9" s="25"/>
      <c r="E9" s="42"/>
      <c r="F9" s="42"/>
      <c r="G9" s="42"/>
      <c r="R9" s="69" t="s">
        <v>136</v>
      </c>
    </row>
    <row r="10" spans="1:20">
      <c r="A10" s="66" t="s">
        <v>224</v>
      </c>
      <c r="B10" s="66" t="s">
        <v>223</v>
      </c>
      <c r="C10" s="66" t="s">
        <v>222</v>
      </c>
      <c r="D10" s="66" t="s">
        <v>221</v>
      </c>
      <c r="E10" s="67" t="s">
        <v>214</v>
      </c>
      <c r="F10" s="67" t="s">
        <v>213</v>
      </c>
      <c r="G10" s="67" t="s">
        <v>201</v>
      </c>
      <c r="H10" s="68" t="s">
        <v>202</v>
      </c>
      <c r="I10" s="68" t="s">
        <v>254</v>
      </c>
      <c r="J10" s="68" t="s">
        <v>255</v>
      </c>
      <c r="R10" s="69" t="s">
        <v>78</v>
      </c>
    </row>
    <row r="11" spans="1:20">
      <c r="A11" s="39" t="s">
        <v>204</v>
      </c>
      <c r="B11" s="36">
        <v>2</v>
      </c>
      <c r="C11" s="36" t="s">
        <v>1</v>
      </c>
      <c r="D11" s="36" t="s">
        <v>216</v>
      </c>
      <c r="E11" s="51">
        <v>2000314.53</v>
      </c>
      <c r="F11" s="51">
        <v>2897304.02</v>
      </c>
      <c r="G11" s="51">
        <v>6257268.7599999998</v>
      </c>
      <c r="H11" s="40">
        <v>8910397.5899999999</v>
      </c>
      <c r="I11" s="40">
        <v>100.2675</v>
      </c>
      <c r="J11" s="40">
        <v>898575.07709999999</v>
      </c>
      <c r="R11" s="69" t="s">
        <v>9</v>
      </c>
    </row>
    <row r="12" spans="1:20">
      <c r="A12" s="39" t="s">
        <v>204</v>
      </c>
      <c r="B12" s="36">
        <v>2</v>
      </c>
      <c r="C12" s="36" t="s">
        <v>1</v>
      </c>
      <c r="D12" s="36" t="s">
        <v>217</v>
      </c>
      <c r="E12" s="51">
        <v>0</v>
      </c>
      <c r="F12" s="51">
        <v>0</v>
      </c>
      <c r="G12" s="51">
        <v>0</v>
      </c>
      <c r="H12" s="40">
        <v>0</v>
      </c>
      <c r="I12" s="40">
        <v>9.51</v>
      </c>
      <c r="J12" s="40">
        <v>46069.145499999999</v>
      </c>
      <c r="R12" s="69" t="s">
        <v>122</v>
      </c>
    </row>
    <row r="13" spans="1:20">
      <c r="A13" s="39" t="s">
        <v>204</v>
      </c>
      <c r="B13" s="36">
        <v>2</v>
      </c>
      <c r="C13" s="36" t="s">
        <v>1</v>
      </c>
      <c r="D13" s="36" t="s">
        <v>218</v>
      </c>
      <c r="E13" s="51">
        <v>1386076.31</v>
      </c>
      <c r="F13" s="51">
        <v>966507.23</v>
      </c>
      <c r="G13" s="51">
        <v>4135304.98</v>
      </c>
      <c r="H13" s="40">
        <v>2874793.02</v>
      </c>
      <c r="I13" s="40">
        <v>23.255199999999999</v>
      </c>
      <c r="J13" s="40">
        <v>142115.14619999999</v>
      </c>
      <c r="R13" s="69" t="s">
        <v>196</v>
      </c>
    </row>
    <row r="14" spans="1:20">
      <c r="A14" s="39" t="s">
        <v>204</v>
      </c>
      <c r="B14" s="36">
        <v>2</v>
      </c>
      <c r="C14" s="36" t="s">
        <v>1</v>
      </c>
      <c r="D14" s="36" t="s">
        <v>219</v>
      </c>
      <c r="E14" s="51">
        <v>65133.64</v>
      </c>
      <c r="F14" s="51">
        <v>275509.33</v>
      </c>
      <c r="G14" s="51">
        <v>287183.32</v>
      </c>
      <c r="H14" s="40">
        <v>526887.49</v>
      </c>
      <c r="I14" s="40">
        <v>0.64500000000000002</v>
      </c>
      <c r="J14" s="40">
        <v>6637.8347000000003</v>
      </c>
      <c r="R14" s="69" t="s">
        <v>28</v>
      </c>
    </row>
    <row r="15" spans="1:20">
      <c r="A15" s="39" t="s">
        <v>204</v>
      </c>
      <c r="B15" s="36">
        <v>2</v>
      </c>
      <c r="C15" s="36" t="s">
        <v>1</v>
      </c>
      <c r="D15" s="36" t="s">
        <v>220</v>
      </c>
      <c r="E15" s="51">
        <v>-5138.9799999999996</v>
      </c>
      <c r="F15" s="51">
        <v>0</v>
      </c>
      <c r="G15" s="51">
        <v>-5138.9799999999996</v>
      </c>
      <c r="H15" s="40">
        <v>0</v>
      </c>
      <c r="I15" s="40">
        <v>0.01</v>
      </c>
      <c r="J15" s="40">
        <v>38.856699999999996</v>
      </c>
      <c r="R15" s="69" t="s">
        <v>132</v>
      </c>
    </row>
    <row r="16" spans="1:20">
      <c r="A16" s="39" t="s">
        <v>205</v>
      </c>
      <c r="B16" s="36">
        <v>3</v>
      </c>
      <c r="C16" s="36" t="s">
        <v>2</v>
      </c>
      <c r="D16" s="36" t="s">
        <v>218</v>
      </c>
      <c r="E16" s="51">
        <v>1090298.1599999999</v>
      </c>
      <c r="F16" s="51">
        <v>1194942.57</v>
      </c>
      <c r="G16" s="51">
        <v>3106441.64</v>
      </c>
      <c r="H16" s="40">
        <v>3417882.34</v>
      </c>
      <c r="I16" s="40">
        <v>3</v>
      </c>
      <c r="J16" s="40">
        <v>23905.72</v>
      </c>
      <c r="R16" s="69" t="s">
        <v>146</v>
      </c>
    </row>
    <row r="17" spans="1:18">
      <c r="A17" s="39" t="s">
        <v>205</v>
      </c>
      <c r="B17" s="36">
        <v>3</v>
      </c>
      <c r="C17" s="36" t="s">
        <v>2</v>
      </c>
      <c r="D17" s="36" t="s">
        <v>219</v>
      </c>
      <c r="E17" s="40">
        <v>330.75</v>
      </c>
      <c r="F17" s="40">
        <v>357</v>
      </c>
      <c r="G17" s="40">
        <v>708.75</v>
      </c>
      <c r="H17" s="40">
        <v>992.25</v>
      </c>
      <c r="I17" s="40">
        <v>0</v>
      </c>
      <c r="J17" s="40">
        <v>0</v>
      </c>
      <c r="R17" s="69" t="s">
        <v>192</v>
      </c>
    </row>
    <row r="18" spans="1:18">
      <c r="A18" s="39" t="s">
        <v>206</v>
      </c>
      <c r="B18" s="36">
        <v>4</v>
      </c>
      <c r="C18" s="36" t="s">
        <v>3</v>
      </c>
      <c r="D18" s="36" t="s">
        <v>216</v>
      </c>
      <c r="E18" s="40">
        <v>714524.54</v>
      </c>
      <c r="F18" s="40">
        <v>585245.07999999996</v>
      </c>
      <c r="G18" s="40">
        <v>2261689.7200000002</v>
      </c>
      <c r="H18" s="40">
        <v>1564183.24</v>
      </c>
      <c r="I18" s="40">
        <v>31.549099999999999</v>
      </c>
      <c r="J18" s="40">
        <v>241192.76259999999</v>
      </c>
      <c r="R18" s="69" t="s">
        <v>173</v>
      </c>
    </row>
    <row r="19" spans="1:18">
      <c r="A19" s="39" t="s">
        <v>206</v>
      </c>
      <c r="B19" s="36">
        <v>4</v>
      </c>
      <c r="C19" s="36" t="s">
        <v>3</v>
      </c>
      <c r="D19" s="36" t="s">
        <v>218</v>
      </c>
      <c r="E19" s="40">
        <v>1039016.42</v>
      </c>
      <c r="F19" s="40">
        <v>1110831.5</v>
      </c>
      <c r="G19" s="40">
        <v>3196576.38</v>
      </c>
      <c r="H19" s="40">
        <v>3629741.11</v>
      </c>
      <c r="I19" s="40">
        <v>0.72</v>
      </c>
      <c r="J19" s="40">
        <v>1469.3433</v>
      </c>
      <c r="R19" s="69" t="s">
        <v>113</v>
      </c>
    </row>
    <row r="20" spans="1:18">
      <c r="A20" s="39" t="s">
        <v>206</v>
      </c>
      <c r="B20" s="36">
        <v>4</v>
      </c>
      <c r="C20" s="36" t="s">
        <v>3</v>
      </c>
      <c r="D20" s="36" t="s">
        <v>220</v>
      </c>
      <c r="E20" s="40">
        <v>477132.44</v>
      </c>
      <c r="F20" s="40">
        <v>720562.87</v>
      </c>
      <c r="G20" s="40">
        <v>1685159.52</v>
      </c>
      <c r="H20" s="40">
        <v>1987944.83</v>
      </c>
      <c r="I20" s="40">
        <v>38.43</v>
      </c>
      <c r="J20" s="40">
        <v>227254.8426</v>
      </c>
      <c r="R20" s="69" t="s">
        <v>58</v>
      </c>
    </row>
    <row r="21" spans="1:18">
      <c r="A21" s="39" t="s">
        <v>207</v>
      </c>
      <c r="B21" s="36">
        <v>5</v>
      </c>
      <c r="C21" s="36" t="s">
        <v>4</v>
      </c>
      <c r="D21" s="36" t="s">
        <v>216</v>
      </c>
      <c r="E21" s="40">
        <v>0</v>
      </c>
      <c r="F21" s="40">
        <v>0</v>
      </c>
      <c r="G21" s="40">
        <v>0</v>
      </c>
      <c r="H21" s="40">
        <v>0</v>
      </c>
      <c r="I21" s="40">
        <v>11.72</v>
      </c>
      <c r="J21" s="40">
        <v>98327.066900000005</v>
      </c>
      <c r="R21" s="69" t="s">
        <v>152</v>
      </c>
    </row>
    <row r="22" spans="1:18">
      <c r="A22" s="39" t="s">
        <v>207</v>
      </c>
      <c r="B22" s="36">
        <v>5</v>
      </c>
      <c r="C22" s="36" t="s">
        <v>4</v>
      </c>
      <c r="D22" s="36" t="s">
        <v>217</v>
      </c>
      <c r="E22" s="40">
        <v>774795.78</v>
      </c>
      <c r="F22" s="40">
        <v>707146.2</v>
      </c>
      <c r="G22" s="40">
        <v>2445868.0699999998</v>
      </c>
      <c r="H22" s="40">
        <v>2164994.73</v>
      </c>
      <c r="I22" s="40">
        <v>12.9</v>
      </c>
      <c r="J22" s="40">
        <v>90517.655199999994</v>
      </c>
      <c r="R22" s="69" t="s">
        <v>147</v>
      </c>
    </row>
    <row r="23" spans="1:18">
      <c r="A23" s="39" t="s">
        <v>207</v>
      </c>
      <c r="B23" s="36">
        <v>5</v>
      </c>
      <c r="C23" s="36" t="s">
        <v>4</v>
      </c>
      <c r="D23" s="36" t="s">
        <v>218</v>
      </c>
      <c r="E23" s="40">
        <v>0</v>
      </c>
      <c r="F23" s="40">
        <v>0</v>
      </c>
      <c r="G23" s="40">
        <v>0</v>
      </c>
      <c r="H23" s="40">
        <v>0</v>
      </c>
      <c r="I23" s="40">
        <v>2.1</v>
      </c>
      <c r="J23" s="40">
        <v>20542.807100000002</v>
      </c>
      <c r="R23" s="69" t="s">
        <v>199</v>
      </c>
    </row>
    <row r="24" spans="1:18">
      <c r="A24" s="39" t="s">
        <v>208</v>
      </c>
      <c r="B24" s="36">
        <v>6</v>
      </c>
      <c r="C24" s="36" t="s">
        <v>5</v>
      </c>
      <c r="D24" s="36" t="s">
        <v>216</v>
      </c>
      <c r="E24" s="40">
        <v>7836.18</v>
      </c>
      <c r="F24" s="40">
        <v>112478.12</v>
      </c>
      <c r="G24" s="40">
        <v>23508.55</v>
      </c>
      <c r="H24" s="40">
        <v>314952.34000000003</v>
      </c>
      <c r="I24" s="40">
        <v>10.036199999999999</v>
      </c>
      <c r="J24" s="40">
        <v>77697.224000000002</v>
      </c>
      <c r="R24" s="69" t="s">
        <v>26</v>
      </c>
    </row>
    <row r="25" spans="1:18">
      <c r="A25" s="39" t="s">
        <v>208</v>
      </c>
      <c r="B25" s="36">
        <v>6</v>
      </c>
      <c r="C25" s="36" t="s">
        <v>5</v>
      </c>
      <c r="D25" s="36" t="s">
        <v>218</v>
      </c>
      <c r="E25" s="40">
        <v>1548612.59</v>
      </c>
      <c r="F25" s="40">
        <v>1520185.81</v>
      </c>
      <c r="G25" s="40">
        <v>4559995.07</v>
      </c>
      <c r="H25" s="40">
        <v>4555770.97</v>
      </c>
      <c r="I25" s="40">
        <v>43.035200000000003</v>
      </c>
      <c r="J25" s="40">
        <v>283442.80080000003</v>
      </c>
      <c r="R25" s="69" t="s">
        <v>171</v>
      </c>
    </row>
    <row r="26" spans="1:18">
      <c r="A26" s="39" t="s">
        <v>208</v>
      </c>
      <c r="B26" s="36">
        <v>6</v>
      </c>
      <c r="C26" s="36" t="s">
        <v>5</v>
      </c>
      <c r="D26" s="36" t="s">
        <v>219</v>
      </c>
      <c r="E26" s="40">
        <v>165641.06</v>
      </c>
      <c r="F26" s="40">
        <v>187920.2</v>
      </c>
      <c r="G26" s="40">
        <v>495726.99</v>
      </c>
      <c r="H26" s="40">
        <v>564513.05000000005</v>
      </c>
      <c r="I26" s="40">
        <v>3.2</v>
      </c>
      <c r="J26" s="40">
        <v>24150.441699999999</v>
      </c>
      <c r="R26" s="69" t="s">
        <v>182</v>
      </c>
    </row>
    <row r="27" spans="1:18">
      <c r="A27" s="39" t="s">
        <v>208</v>
      </c>
      <c r="B27" s="36">
        <v>6</v>
      </c>
      <c r="C27" s="36" t="s">
        <v>5</v>
      </c>
      <c r="D27" s="36" t="s">
        <v>220</v>
      </c>
      <c r="E27" s="40">
        <v>1490306.72</v>
      </c>
      <c r="F27" s="40">
        <v>1363077.37</v>
      </c>
      <c r="G27" s="40">
        <v>4454395.16</v>
      </c>
      <c r="H27" s="40">
        <v>3964623.93</v>
      </c>
      <c r="I27" s="40">
        <v>58.89</v>
      </c>
      <c r="J27" s="40">
        <v>347689.9301</v>
      </c>
      <c r="R27" s="69" t="s">
        <v>177</v>
      </c>
    </row>
    <row r="28" spans="1:18">
      <c r="A28" s="39" t="s">
        <v>209</v>
      </c>
      <c r="B28" s="36">
        <v>7</v>
      </c>
      <c r="C28" s="36" t="s">
        <v>6</v>
      </c>
      <c r="D28" s="36" t="s">
        <v>218</v>
      </c>
      <c r="E28" s="40">
        <v>716829.22</v>
      </c>
      <c r="F28" s="40">
        <v>898381.13</v>
      </c>
      <c r="G28" s="40">
        <v>2270655.36</v>
      </c>
      <c r="H28" s="40">
        <v>2667172.1</v>
      </c>
      <c r="I28" s="40">
        <v>33.045000000000002</v>
      </c>
      <c r="J28" s="40">
        <v>163894.9</v>
      </c>
      <c r="R28" s="69" t="s">
        <v>8</v>
      </c>
    </row>
    <row r="29" spans="1:18">
      <c r="A29" s="39" t="s">
        <v>209</v>
      </c>
      <c r="B29" s="36">
        <v>7</v>
      </c>
      <c r="C29" s="36" t="s">
        <v>6</v>
      </c>
      <c r="D29" s="36" t="s">
        <v>219</v>
      </c>
      <c r="E29" s="40">
        <v>0</v>
      </c>
      <c r="F29" s="40">
        <v>0</v>
      </c>
      <c r="G29" s="40">
        <v>0</v>
      </c>
      <c r="H29" s="40">
        <v>0</v>
      </c>
      <c r="I29" s="40">
        <v>8.0299999999999994</v>
      </c>
      <c r="J29" s="40">
        <v>39107.042699999998</v>
      </c>
      <c r="R29" s="69" t="s">
        <v>108</v>
      </c>
    </row>
    <row r="30" spans="1:18">
      <c r="A30" s="39" t="s">
        <v>209</v>
      </c>
      <c r="B30" s="36">
        <v>7</v>
      </c>
      <c r="C30" s="36" t="s">
        <v>6</v>
      </c>
      <c r="D30" s="36" t="s">
        <v>220</v>
      </c>
      <c r="E30" s="40">
        <v>0</v>
      </c>
      <c r="F30" s="40">
        <v>0</v>
      </c>
      <c r="G30" s="40">
        <v>0</v>
      </c>
      <c r="H30" s="40">
        <v>0</v>
      </c>
      <c r="I30" s="40">
        <v>5.4249999999999998</v>
      </c>
      <c r="J30" s="40">
        <v>24392.9539</v>
      </c>
      <c r="R30" s="69" t="s">
        <v>144</v>
      </c>
    </row>
    <row r="31" spans="1:18">
      <c r="A31" s="39" t="s">
        <v>210</v>
      </c>
      <c r="B31" s="36">
        <v>8</v>
      </c>
      <c r="C31" s="36" t="s">
        <v>7</v>
      </c>
      <c r="D31" s="36" t="s">
        <v>216</v>
      </c>
      <c r="E31" s="40">
        <v>503816.05</v>
      </c>
      <c r="F31" s="40">
        <v>311654.84999999998</v>
      </c>
      <c r="G31" s="40">
        <v>1068457.57</v>
      </c>
      <c r="H31" s="40">
        <v>846623.1</v>
      </c>
      <c r="I31" s="40">
        <v>0</v>
      </c>
      <c r="J31" s="40">
        <v>0</v>
      </c>
      <c r="R31" s="69" t="s">
        <v>164</v>
      </c>
    </row>
    <row r="32" spans="1:18">
      <c r="A32" s="39" t="s">
        <v>211</v>
      </c>
      <c r="B32" s="36">
        <v>9</v>
      </c>
      <c r="C32" s="36" t="s">
        <v>8</v>
      </c>
      <c r="D32" s="36" t="s">
        <v>216</v>
      </c>
      <c r="E32" s="40">
        <v>1945344.45</v>
      </c>
      <c r="F32" s="40">
        <v>1846287.78</v>
      </c>
      <c r="G32" s="40">
        <v>4181350.32</v>
      </c>
      <c r="H32" s="40">
        <v>3727183.12</v>
      </c>
      <c r="I32" s="40">
        <v>50.51</v>
      </c>
      <c r="J32" s="40">
        <v>376600.85070000001</v>
      </c>
      <c r="R32" s="69" t="s">
        <v>11</v>
      </c>
    </row>
    <row r="33" spans="1:18">
      <c r="A33" s="39" t="s">
        <v>211</v>
      </c>
      <c r="B33" s="36">
        <v>9</v>
      </c>
      <c r="C33" s="36" t="s">
        <v>8</v>
      </c>
      <c r="D33" s="36" t="s">
        <v>218</v>
      </c>
      <c r="E33" s="40">
        <v>518719.41</v>
      </c>
      <c r="F33" s="40">
        <v>435520.62</v>
      </c>
      <c r="G33" s="40">
        <v>1561979.14</v>
      </c>
      <c r="H33" s="40">
        <v>1455698.22</v>
      </c>
      <c r="I33" s="40">
        <v>9.3178000000000001</v>
      </c>
      <c r="J33" s="40">
        <v>64537.789299999997</v>
      </c>
      <c r="R33" s="69" t="s">
        <v>71</v>
      </c>
    </row>
    <row r="34" spans="1:18">
      <c r="A34" s="39" t="s">
        <v>211</v>
      </c>
      <c r="B34" s="36">
        <v>9</v>
      </c>
      <c r="C34" s="36" t="s">
        <v>8</v>
      </c>
      <c r="D34" s="36" t="s">
        <v>219</v>
      </c>
      <c r="E34" s="40">
        <v>49285.75</v>
      </c>
      <c r="F34" s="40">
        <v>36935.46</v>
      </c>
      <c r="G34" s="40">
        <v>147857.26</v>
      </c>
      <c r="H34" s="40">
        <v>137919.09</v>
      </c>
      <c r="I34" s="40">
        <v>2.6021000000000001</v>
      </c>
      <c r="J34" s="40">
        <v>17935.050800000001</v>
      </c>
      <c r="R34" s="69" t="s">
        <v>186</v>
      </c>
    </row>
    <row r="35" spans="1:18">
      <c r="A35" s="39" t="s">
        <v>211</v>
      </c>
      <c r="B35" s="36">
        <v>9</v>
      </c>
      <c r="C35" s="36" t="s">
        <v>8</v>
      </c>
      <c r="D35" s="36" t="s">
        <v>220</v>
      </c>
      <c r="E35" s="40">
        <v>107964.76</v>
      </c>
      <c r="F35" s="40">
        <v>106329.1</v>
      </c>
      <c r="G35" s="40">
        <v>323894.31</v>
      </c>
      <c r="H35" s="40">
        <v>318987.3</v>
      </c>
      <c r="I35" s="40">
        <v>9.2256</v>
      </c>
      <c r="J35" s="40">
        <v>50534.815699999999</v>
      </c>
      <c r="R35" s="69" t="s">
        <v>27</v>
      </c>
    </row>
    <row r="36" spans="1:18">
      <c r="A36" s="39" t="s">
        <v>212</v>
      </c>
      <c r="B36" s="36">
        <v>10</v>
      </c>
      <c r="C36" s="36" t="s">
        <v>9</v>
      </c>
      <c r="D36" s="36" t="s">
        <v>216</v>
      </c>
      <c r="E36" s="40">
        <v>1432893.86</v>
      </c>
      <c r="F36" s="40">
        <v>1356424.01</v>
      </c>
      <c r="G36" s="40">
        <v>4029623.14</v>
      </c>
      <c r="H36" s="40">
        <v>3693839.17</v>
      </c>
      <c r="I36" s="40">
        <v>48.380200000000002</v>
      </c>
      <c r="J36" s="40">
        <v>320482.3933</v>
      </c>
      <c r="R36" s="69" t="s">
        <v>18</v>
      </c>
    </row>
    <row r="37" spans="1:18">
      <c r="A37" s="39" t="s">
        <v>212</v>
      </c>
      <c r="B37" s="36">
        <v>10</v>
      </c>
      <c r="C37" s="36" t="s">
        <v>9</v>
      </c>
      <c r="D37" s="36" t="s">
        <v>218</v>
      </c>
      <c r="E37" s="40">
        <v>0</v>
      </c>
      <c r="F37" s="40">
        <v>0</v>
      </c>
      <c r="G37" s="40">
        <v>0</v>
      </c>
      <c r="H37" s="40">
        <v>0</v>
      </c>
      <c r="I37" s="40">
        <v>2.3342000000000001</v>
      </c>
      <c r="J37" s="40">
        <v>13813.023999999999</v>
      </c>
      <c r="R37" s="69" t="s">
        <v>57</v>
      </c>
    </row>
    <row r="38" spans="1:18">
      <c r="A38" s="39" t="s">
        <v>212</v>
      </c>
      <c r="B38" s="36">
        <v>10</v>
      </c>
      <c r="C38" s="36" t="s">
        <v>9</v>
      </c>
      <c r="D38" s="36" t="s">
        <v>219</v>
      </c>
      <c r="E38" s="40">
        <v>0</v>
      </c>
      <c r="F38" s="40">
        <v>19485.23</v>
      </c>
      <c r="G38" s="40">
        <v>19485.23</v>
      </c>
      <c r="H38" s="40">
        <v>58455.69</v>
      </c>
      <c r="I38" s="40">
        <v>1.5906</v>
      </c>
      <c r="J38" s="40">
        <v>10214.679400000001</v>
      </c>
      <c r="R38" s="69" t="s">
        <v>54</v>
      </c>
    </row>
    <row r="39" spans="1:18">
      <c r="A39" s="39" t="s">
        <v>212</v>
      </c>
      <c r="B39" s="36">
        <v>10</v>
      </c>
      <c r="C39" s="36" t="s">
        <v>9</v>
      </c>
      <c r="D39" s="36" t="s">
        <v>220</v>
      </c>
      <c r="E39" s="40">
        <v>0</v>
      </c>
      <c r="F39" s="40">
        <v>288130.03999999998</v>
      </c>
      <c r="G39" s="40">
        <v>281573.59999999998</v>
      </c>
      <c r="H39" s="40">
        <v>864272.55</v>
      </c>
      <c r="I39" s="40">
        <v>12.1555</v>
      </c>
      <c r="J39" s="40">
        <v>62782.556700000001</v>
      </c>
      <c r="R39" s="69" t="s">
        <v>169</v>
      </c>
    </row>
    <row r="40" spans="1:18">
      <c r="A40" s="39" t="s">
        <v>203</v>
      </c>
      <c r="B40" s="36">
        <v>11</v>
      </c>
      <c r="C40" s="36" t="s">
        <v>10</v>
      </c>
      <c r="D40" s="36" t="s">
        <v>216</v>
      </c>
      <c r="E40" s="40">
        <v>498554.48</v>
      </c>
      <c r="F40" s="40">
        <v>621511</v>
      </c>
      <c r="G40" s="40">
        <v>1543303.66</v>
      </c>
      <c r="H40" s="40">
        <v>1869705</v>
      </c>
      <c r="I40" s="40">
        <v>33.5</v>
      </c>
      <c r="J40" s="40">
        <v>293383.85820000002</v>
      </c>
      <c r="R40" s="69" t="s">
        <v>3</v>
      </c>
    </row>
    <row r="41" spans="1:18">
      <c r="A41" s="39" t="s">
        <v>203</v>
      </c>
      <c r="B41" s="36">
        <v>11</v>
      </c>
      <c r="C41" s="36" t="s">
        <v>10</v>
      </c>
      <c r="D41" s="36" t="s">
        <v>218</v>
      </c>
      <c r="E41" s="40">
        <v>98793.15</v>
      </c>
      <c r="F41" s="40">
        <v>140941.45000000001</v>
      </c>
      <c r="G41" s="40">
        <v>184567.43</v>
      </c>
      <c r="H41" s="40">
        <v>367232.55</v>
      </c>
      <c r="I41" s="40">
        <v>6.9099999999999995E-2</v>
      </c>
      <c r="J41" s="40">
        <v>605.37760000000003</v>
      </c>
      <c r="R41" s="69" t="s">
        <v>114</v>
      </c>
    </row>
    <row r="42" spans="1:18">
      <c r="A42" s="39" t="s">
        <v>203</v>
      </c>
      <c r="B42" s="36">
        <v>11</v>
      </c>
      <c r="C42" s="36" t="s">
        <v>10</v>
      </c>
      <c r="D42" s="36" t="s">
        <v>219</v>
      </c>
      <c r="E42" s="40">
        <v>319410.34999999998</v>
      </c>
      <c r="F42" s="40">
        <v>336676.75</v>
      </c>
      <c r="G42" s="40">
        <v>958348.67</v>
      </c>
      <c r="H42" s="40">
        <v>1010891.23</v>
      </c>
      <c r="I42" s="40">
        <v>1.1000000000000001E-3</v>
      </c>
      <c r="J42" s="40">
        <v>3.9453</v>
      </c>
      <c r="R42" s="69" t="s">
        <v>76</v>
      </c>
    </row>
    <row r="43" spans="1:18">
      <c r="A43" s="39" t="s">
        <v>203</v>
      </c>
      <c r="B43" s="36">
        <v>11</v>
      </c>
      <c r="C43" s="36" t="s">
        <v>10</v>
      </c>
      <c r="D43" s="36" t="s">
        <v>220</v>
      </c>
      <c r="E43" s="40">
        <v>0</v>
      </c>
      <c r="F43" s="40">
        <v>0</v>
      </c>
      <c r="G43" s="40">
        <v>0</v>
      </c>
      <c r="H43" s="40">
        <v>0</v>
      </c>
      <c r="I43" s="40">
        <v>22.1</v>
      </c>
      <c r="J43" s="40">
        <v>140739.89319999999</v>
      </c>
      <c r="R43" s="69" t="s">
        <v>7</v>
      </c>
    </row>
    <row r="44" spans="1:18">
      <c r="A44" s="39" t="s">
        <v>204</v>
      </c>
      <c r="B44" s="36">
        <v>12</v>
      </c>
      <c r="C44" s="36" t="s">
        <v>11</v>
      </c>
      <c r="D44" s="36" t="s">
        <v>216</v>
      </c>
      <c r="E44" s="40">
        <v>0</v>
      </c>
      <c r="F44" s="40">
        <v>0</v>
      </c>
      <c r="G44" s="40">
        <v>0</v>
      </c>
      <c r="H44" s="40">
        <v>0</v>
      </c>
      <c r="I44" s="40">
        <v>0.9</v>
      </c>
      <c r="J44" s="40">
        <v>8502.0838999999996</v>
      </c>
      <c r="R44" s="69" t="s">
        <v>93</v>
      </c>
    </row>
    <row r="45" spans="1:18">
      <c r="A45" s="39" t="s">
        <v>204</v>
      </c>
      <c r="B45" s="36">
        <v>12</v>
      </c>
      <c r="C45" s="36" t="s">
        <v>11</v>
      </c>
      <c r="D45" s="36" t="s">
        <v>218</v>
      </c>
      <c r="E45" s="40">
        <v>1260685.47</v>
      </c>
      <c r="F45" s="40">
        <v>1235000.01</v>
      </c>
      <c r="G45" s="40">
        <v>4024223.82</v>
      </c>
      <c r="H45" s="40">
        <v>3794166.72</v>
      </c>
      <c r="I45" s="40">
        <v>33.620399999999997</v>
      </c>
      <c r="J45" s="40">
        <v>176037.12460000001</v>
      </c>
      <c r="R45" s="69" t="s">
        <v>83</v>
      </c>
    </row>
    <row r="46" spans="1:18">
      <c r="A46" s="39" t="s">
        <v>204</v>
      </c>
      <c r="B46" s="36">
        <v>12</v>
      </c>
      <c r="C46" s="36" t="s">
        <v>11</v>
      </c>
      <c r="D46" s="36" t="s">
        <v>220</v>
      </c>
      <c r="E46" s="40">
        <v>0</v>
      </c>
      <c r="F46" s="40">
        <v>0</v>
      </c>
      <c r="G46" s="40">
        <v>0</v>
      </c>
      <c r="H46" s="40">
        <v>0</v>
      </c>
      <c r="I46" s="40">
        <v>1.65</v>
      </c>
      <c r="J46" s="40">
        <v>11469.0301</v>
      </c>
      <c r="R46" s="69" t="s">
        <v>4</v>
      </c>
    </row>
    <row r="47" spans="1:18">
      <c r="A47" s="39" t="s">
        <v>205</v>
      </c>
      <c r="B47" s="36">
        <v>13</v>
      </c>
      <c r="C47" s="36" t="s">
        <v>12</v>
      </c>
      <c r="D47" s="36" t="s">
        <v>216</v>
      </c>
      <c r="E47" s="40">
        <v>0</v>
      </c>
      <c r="F47" s="40">
        <v>0</v>
      </c>
      <c r="G47" s="40">
        <v>0</v>
      </c>
      <c r="H47" s="40">
        <v>0</v>
      </c>
      <c r="I47" s="40">
        <v>17.5</v>
      </c>
      <c r="J47" s="40">
        <v>110492.7969</v>
      </c>
      <c r="R47" s="69" t="s">
        <v>103</v>
      </c>
    </row>
    <row r="48" spans="1:18">
      <c r="A48" s="39" t="s">
        <v>205</v>
      </c>
      <c r="B48" s="36">
        <v>13</v>
      </c>
      <c r="C48" s="36" t="s">
        <v>12</v>
      </c>
      <c r="D48" s="36" t="s">
        <v>217</v>
      </c>
      <c r="E48" s="40">
        <v>0</v>
      </c>
      <c r="F48" s="40">
        <v>0</v>
      </c>
      <c r="G48" s="40">
        <v>0</v>
      </c>
      <c r="H48" s="40">
        <v>0</v>
      </c>
      <c r="I48" s="40">
        <v>6.18</v>
      </c>
      <c r="J48" s="40">
        <v>30705.576400000002</v>
      </c>
      <c r="R48" s="69" t="s">
        <v>31</v>
      </c>
    </row>
    <row r="49" spans="1:18">
      <c r="A49" s="39" t="s">
        <v>205</v>
      </c>
      <c r="B49" s="36">
        <v>13</v>
      </c>
      <c r="C49" s="36" t="s">
        <v>12</v>
      </c>
      <c r="D49" s="36" t="s">
        <v>218</v>
      </c>
      <c r="E49" s="40">
        <v>0</v>
      </c>
      <c r="F49" s="40">
        <v>0</v>
      </c>
      <c r="G49" s="40">
        <v>0</v>
      </c>
      <c r="H49" s="40">
        <v>0</v>
      </c>
      <c r="I49" s="40">
        <v>1.95</v>
      </c>
      <c r="J49" s="40">
        <v>11639.326300000001</v>
      </c>
      <c r="R49" s="69" t="s">
        <v>90</v>
      </c>
    </row>
    <row r="50" spans="1:18">
      <c r="A50" s="39" t="s">
        <v>205</v>
      </c>
      <c r="B50" s="36">
        <v>13</v>
      </c>
      <c r="C50" s="36" t="s">
        <v>12</v>
      </c>
      <c r="D50" s="36" t="s">
        <v>219</v>
      </c>
      <c r="E50" s="40">
        <v>681.09</v>
      </c>
      <c r="F50" s="40">
        <v>895.4</v>
      </c>
      <c r="G50" s="40">
        <v>2043.27</v>
      </c>
      <c r="H50" s="40">
        <v>2686.2</v>
      </c>
      <c r="I50" s="40">
        <v>1.26</v>
      </c>
      <c r="J50" s="40">
        <v>12241.857</v>
      </c>
      <c r="R50" s="69" t="s">
        <v>160</v>
      </c>
    </row>
    <row r="51" spans="1:18">
      <c r="A51" s="39" t="s">
        <v>205</v>
      </c>
      <c r="B51" s="36">
        <v>13</v>
      </c>
      <c r="C51" s="36" t="s">
        <v>12</v>
      </c>
      <c r="D51" s="36" t="s">
        <v>220</v>
      </c>
      <c r="E51" s="40">
        <v>1087821.29</v>
      </c>
      <c r="F51" s="40">
        <v>1030248.26</v>
      </c>
      <c r="G51" s="40">
        <v>3031202</v>
      </c>
      <c r="H51" s="40">
        <v>2944978.34</v>
      </c>
      <c r="I51" s="40">
        <v>4.7</v>
      </c>
      <c r="J51" s="40">
        <v>31871.815399999999</v>
      </c>
      <c r="R51" s="69" t="s">
        <v>120</v>
      </c>
    </row>
    <row r="52" spans="1:18">
      <c r="A52" s="39" t="s">
        <v>206</v>
      </c>
      <c r="B52" s="36">
        <v>14</v>
      </c>
      <c r="C52" s="36" t="s">
        <v>13</v>
      </c>
      <c r="D52" s="36" t="s">
        <v>216</v>
      </c>
      <c r="E52" s="40">
        <v>452804.59</v>
      </c>
      <c r="F52" s="40">
        <v>999835.24</v>
      </c>
      <c r="G52" s="40">
        <v>1358665.54</v>
      </c>
      <c r="H52" s="40">
        <v>2831848.26</v>
      </c>
      <c r="I52" s="40">
        <v>26.385999999999999</v>
      </c>
      <c r="J52" s="40">
        <v>126417.0526</v>
      </c>
      <c r="R52" s="69" t="s">
        <v>50</v>
      </c>
    </row>
    <row r="53" spans="1:18">
      <c r="A53" s="39" t="s">
        <v>207</v>
      </c>
      <c r="B53" s="36">
        <v>15</v>
      </c>
      <c r="C53" s="36" t="s">
        <v>14</v>
      </c>
      <c r="D53" s="36" t="s">
        <v>218</v>
      </c>
      <c r="E53" s="40">
        <v>0</v>
      </c>
      <c r="F53" s="40">
        <v>1216303.5900000001</v>
      </c>
      <c r="G53" s="40">
        <v>0</v>
      </c>
      <c r="H53" s="40">
        <v>2871616.15</v>
      </c>
      <c r="I53" s="40">
        <v>0.51249999999999996</v>
      </c>
      <c r="J53" s="40">
        <v>4063.8791000000001</v>
      </c>
      <c r="R53" s="69" t="s">
        <v>154</v>
      </c>
    </row>
    <row r="54" spans="1:18">
      <c r="A54" s="39" t="s">
        <v>207</v>
      </c>
      <c r="B54" s="36">
        <v>15</v>
      </c>
      <c r="C54" s="36" t="s">
        <v>14</v>
      </c>
      <c r="D54" s="36" t="s">
        <v>219</v>
      </c>
      <c r="E54" s="40">
        <v>39466.17</v>
      </c>
      <c r="F54" s="40">
        <v>452315.78</v>
      </c>
      <c r="G54" s="40">
        <v>177113.16</v>
      </c>
      <c r="H54" s="40">
        <v>1112556.24</v>
      </c>
      <c r="I54" s="40">
        <v>4.32</v>
      </c>
      <c r="J54" s="40">
        <v>36648.675199999998</v>
      </c>
      <c r="R54" s="69" t="s">
        <v>159</v>
      </c>
    </row>
    <row r="55" spans="1:18">
      <c r="A55" s="39" t="s">
        <v>207</v>
      </c>
      <c r="B55" s="36">
        <v>15</v>
      </c>
      <c r="C55" s="36" t="s">
        <v>14</v>
      </c>
      <c r="D55" s="36" t="s">
        <v>220</v>
      </c>
      <c r="E55" s="40">
        <v>0</v>
      </c>
      <c r="F55" s="40">
        <v>120531.5</v>
      </c>
      <c r="G55" s="40">
        <v>0</v>
      </c>
      <c r="H55" s="40">
        <v>364953.04</v>
      </c>
      <c r="I55" s="40">
        <v>1.0049999999999999</v>
      </c>
      <c r="J55" s="40">
        <v>7647.0424999999996</v>
      </c>
      <c r="R55" s="69" t="s">
        <v>145</v>
      </c>
    </row>
    <row r="56" spans="1:18">
      <c r="A56" s="39" t="s">
        <v>208</v>
      </c>
      <c r="B56" s="36">
        <v>16</v>
      </c>
      <c r="C56" s="36" t="s">
        <v>15</v>
      </c>
      <c r="D56" s="36" t="s">
        <v>216</v>
      </c>
      <c r="E56" s="40">
        <v>1139238.08</v>
      </c>
      <c r="F56" s="40">
        <v>76964.06</v>
      </c>
      <c r="G56" s="40">
        <v>3254855.76</v>
      </c>
      <c r="H56" s="40">
        <v>168573.53</v>
      </c>
      <c r="I56" s="40">
        <v>31.2959</v>
      </c>
      <c r="J56" s="40">
        <v>261265.93299999999</v>
      </c>
      <c r="R56" s="69" t="s">
        <v>97</v>
      </c>
    </row>
    <row r="57" spans="1:18">
      <c r="A57" s="39" t="s">
        <v>208</v>
      </c>
      <c r="B57" s="36">
        <v>16</v>
      </c>
      <c r="C57" s="36" t="s">
        <v>15</v>
      </c>
      <c r="D57" s="36" t="s">
        <v>217</v>
      </c>
      <c r="E57" s="40">
        <v>821955.55</v>
      </c>
      <c r="F57" s="40">
        <v>1453828.22</v>
      </c>
      <c r="G57" s="40">
        <v>2430965.52</v>
      </c>
      <c r="H57" s="40">
        <v>4595551</v>
      </c>
      <c r="I57" s="40">
        <v>111.0825</v>
      </c>
      <c r="J57" s="40">
        <v>375516.038</v>
      </c>
      <c r="R57" s="69" t="s">
        <v>33</v>
      </c>
    </row>
    <row r="58" spans="1:18">
      <c r="A58" s="39" t="s">
        <v>208</v>
      </c>
      <c r="B58" s="36">
        <v>16</v>
      </c>
      <c r="C58" s="36" t="s">
        <v>15</v>
      </c>
      <c r="D58" s="36" t="s">
        <v>219</v>
      </c>
      <c r="E58" s="40">
        <v>14395.62</v>
      </c>
      <c r="F58" s="40">
        <v>0</v>
      </c>
      <c r="G58" s="40">
        <v>43186.86</v>
      </c>
      <c r="H58" s="40">
        <v>0</v>
      </c>
      <c r="I58" s="40">
        <v>0</v>
      </c>
      <c r="J58" s="40">
        <v>0</v>
      </c>
      <c r="R58" s="69" t="s">
        <v>82</v>
      </c>
    </row>
    <row r="59" spans="1:18">
      <c r="A59" s="39" t="s">
        <v>208</v>
      </c>
      <c r="B59" s="36">
        <v>16</v>
      </c>
      <c r="C59" s="36" t="s">
        <v>15</v>
      </c>
      <c r="D59" s="36" t="s">
        <v>220</v>
      </c>
      <c r="E59" s="40">
        <v>46388.72</v>
      </c>
      <c r="F59" s="40">
        <v>1173.07</v>
      </c>
      <c r="G59" s="40">
        <v>46388.72</v>
      </c>
      <c r="H59" s="40">
        <v>5683.04</v>
      </c>
      <c r="I59" s="40">
        <v>1.5</v>
      </c>
      <c r="J59" s="40">
        <v>4376.4633000000003</v>
      </c>
      <c r="R59" s="69" t="s">
        <v>138</v>
      </c>
    </row>
    <row r="60" spans="1:18">
      <c r="A60" s="39" t="s">
        <v>209</v>
      </c>
      <c r="B60" s="36">
        <v>17</v>
      </c>
      <c r="C60" s="36" t="s">
        <v>16</v>
      </c>
      <c r="D60" s="36" t="s">
        <v>216</v>
      </c>
      <c r="E60" s="40">
        <v>0</v>
      </c>
      <c r="F60" s="40">
        <v>0</v>
      </c>
      <c r="G60" s="40">
        <v>0</v>
      </c>
      <c r="H60" s="40">
        <v>0</v>
      </c>
      <c r="I60" s="40">
        <v>1.0249999999999999</v>
      </c>
      <c r="J60" s="40">
        <v>9807.4686999999994</v>
      </c>
      <c r="R60" s="69" t="s">
        <v>172</v>
      </c>
    </row>
    <row r="61" spans="1:18">
      <c r="A61" s="39" t="s">
        <v>209</v>
      </c>
      <c r="B61" s="36">
        <v>17</v>
      </c>
      <c r="C61" s="36" t="s">
        <v>16</v>
      </c>
      <c r="D61" s="36" t="s">
        <v>218</v>
      </c>
      <c r="E61" s="40">
        <v>532726.01</v>
      </c>
      <c r="F61" s="40">
        <v>531568.61</v>
      </c>
      <c r="G61" s="40">
        <v>1486774.11</v>
      </c>
      <c r="H61" s="40">
        <v>1288334.52</v>
      </c>
      <c r="I61" s="40">
        <v>5.9508000000000001</v>
      </c>
      <c r="J61" s="40">
        <v>59769.571100000001</v>
      </c>
      <c r="R61" s="69" t="s">
        <v>39</v>
      </c>
    </row>
    <row r="62" spans="1:18">
      <c r="A62" s="39" t="s">
        <v>209</v>
      </c>
      <c r="B62" s="36">
        <v>17</v>
      </c>
      <c r="C62" s="36" t="s">
        <v>16</v>
      </c>
      <c r="D62" s="36" t="s">
        <v>219</v>
      </c>
      <c r="E62" s="40">
        <v>51146.15</v>
      </c>
      <c r="F62" s="40">
        <v>0</v>
      </c>
      <c r="G62" s="40">
        <v>153438.45000000001</v>
      </c>
      <c r="H62" s="40">
        <v>94466.7</v>
      </c>
      <c r="I62" s="40">
        <v>0.44450000000000001</v>
      </c>
      <c r="J62" s="40">
        <v>5155.5828000000001</v>
      </c>
      <c r="R62" s="69" t="s">
        <v>178</v>
      </c>
    </row>
    <row r="63" spans="1:18">
      <c r="A63" s="39" t="s">
        <v>210</v>
      </c>
      <c r="B63" s="36">
        <v>18</v>
      </c>
      <c r="C63" s="36" t="s">
        <v>17</v>
      </c>
      <c r="D63" s="36" t="s">
        <v>216</v>
      </c>
      <c r="E63" s="40">
        <v>434932.08</v>
      </c>
      <c r="F63" s="40">
        <v>355709.53</v>
      </c>
      <c r="G63" s="40">
        <v>1277358.3500000001</v>
      </c>
      <c r="H63" s="40">
        <v>1020945.97</v>
      </c>
      <c r="I63" s="40">
        <v>20.9</v>
      </c>
      <c r="J63" s="40">
        <v>136572.4431</v>
      </c>
      <c r="R63" s="69" t="s">
        <v>73</v>
      </c>
    </row>
    <row r="64" spans="1:18">
      <c r="A64" s="39" t="s">
        <v>211</v>
      </c>
      <c r="B64" s="36">
        <v>19</v>
      </c>
      <c r="C64" s="36" t="s">
        <v>18</v>
      </c>
      <c r="D64" s="36" t="s">
        <v>216</v>
      </c>
      <c r="E64" s="40">
        <v>889260.39</v>
      </c>
      <c r="F64" s="40">
        <v>1121253.56</v>
      </c>
      <c r="G64" s="40">
        <v>2248913.8199999998</v>
      </c>
      <c r="H64" s="40">
        <v>2386400.96</v>
      </c>
      <c r="I64" s="40">
        <v>109.3436</v>
      </c>
      <c r="J64" s="40">
        <v>769808.93799999997</v>
      </c>
      <c r="R64" s="69" t="s">
        <v>151</v>
      </c>
    </row>
    <row r="65" spans="1:18">
      <c r="A65" s="39" t="s">
        <v>211</v>
      </c>
      <c r="B65" s="36">
        <v>19</v>
      </c>
      <c r="C65" s="36" t="s">
        <v>18</v>
      </c>
      <c r="D65" s="36" t="s">
        <v>217</v>
      </c>
      <c r="E65" s="40">
        <v>0</v>
      </c>
      <c r="F65" s="40">
        <v>0</v>
      </c>
      <c r="G65" s="40">
        <v>0</v>
      </c>
      <c r="H65" s="40">
        <v>50212.58</v>
      </c>
      <c r="I65" s="40">
        <v>36.659999999999997</v>
      </c>
      <c r="J65" s="40">
        <v>135888.42329999999</v>
      </c>
      <c r="R65" s="69" t="s">
        <v>123</v>
      </c>
    </row>
    <row r="66" spans="1:18">
      <c r="A66" s="39" t="s">
        <v>211</v>
      </c>
      <c r="B66" s="36">
        <v>19</v>
      </c>
      <c r="C66" s="36" t="s">
        <v>18</v>
      </c>
      <c r="D66" s="36" t="s">
        <v>218</v>
      </c>
      <c r="E66" s="40">
        <v>7950156.3499999996</v>
      </c>
      <c r="F66" s="40">
        <v>7984104.9699999997</v>
      </c>
      <c r="G66" s="40">
        <v>20692145.050000001</v>
      </c>
      <c r="H66" s="40">
        <v>21735382.079999998</v>
      </c>
      <c r="I66" s="40">
        <v>104.97</v>
      </c>
      <c r="J66" s="40">
        <v>640534.46629999997</v>
      </c>
      <c r="R66" s="69" t="s">
        <v>124</v>
      </c>
    </row>
    <row r="67" spans="1:18">
      <c r="A67" s="39" t="s">
        <v>211</v>
      </c>
      <c r="B67" s="36">
        <v>19</v>
      </c>
      <c r="C67" s="36" t="s">
        <v>18</v>
      </c>
      <c r="D67" s="36" t="s">
        <v>219</v>
      </c>
      <c r="E67" s="40">
        <v>986194.82</v>
      </c>
      <c r="F67" s="40">
        <v>1154340.25</v>
      </c>
      <c r="G67" s="40">
        <v>3219346.07</v>
      </c>
      <c r="H67" s="40">
        <v>4624023.99</v>
      </c>
      <c r="I67" s="40">
        <v>30.515000000000001</v>
      </c>
      <c r="J67" s="40">
        <v>205180.80110000001</v>
      </c>
      <c r="R67" s="69" t="s">
        <v>1</v>
      </c>
    </row>
    <row r="68" spans="1:18">
      <c r="A68" s="39" t="s">
        <v>211</v>
      </c>
      <c r="B68" s="36">
        <v>19</v>
      </c>
      <c r="C68" s="36" t="s">
        <v>18</v>
      </c>
      <c r="D68" s="36" t="s">
        <v>220</v>
      </c>
      <c r="E68" s="40">
        <v>6454381.4800000004</v>
      </c>
      <c r="F68" s="40">
        <v>6162618.71</v>
      </c>
      <c r="G68" s="40">
        <v>22082736.93</v>
      </c>
      <c r="H68" s="40">
        <v>19086403.5</v>
      </c>
      <c r="I68" s="40">
        <v>222.2518</v>
      </c>
      <c r="J68" s="40">
        <v>1296851.9842999999</v>
      </c>
      <c r="R68" s="69" t="s">
        <v>75</v>
      </c>
    </row>
    <row r="69" spans="1:18">
      <c r="A69" s="39" t="s">
        <v>212</v>
      </c>
      <c r="B69" s="36">
        <v>20</v>
      </c>
      <c r="C69" s="36" t="s">
        <v>19</v>
      </c>
      <c r="D69" s="36" t="s">
        <v>216</v>
      </c>
      <c r="E69" s="40">
        <v>671506.34</v>
      </c>
      <c r="F69" s="40">
        <v>895737.5</v>
      </c>
      <c r="G69" s="40">
        <v>2670806.91</v>
      </c>
      <c r="H69" s="40">
        <v>2783682.7</v>
      </c>
      <c r="I69" s="40">
        <v>31.912099999999999</v>
      </c>
      <c r="J69" s="40">
        <v>298769.10230000003</v>
      </c>
      <c r="R69" s="69" t="s">
        <v>67</v>
      </c>
    </row>
    <row r="70" spans="1:18">
      <c r="A70" s="39" t="s">
        <v>212</v>
      </c>
      <c r="B70" s="36">
        <v>20</v>
      </c>
      <c r="C70" s="36" t="s">
        <v>19</v>
      </c>
      <c r="D70" s="36" t="s">
        <v>217</v>
      </c>
      <c r="E70" s="40">
        <v>48071.9</v>
      </c>
      <c r="F70" s="40">
        <v>0</v>
      </c>
      <c r="G70" s="40">
        <v>143638.29999999999</v>
      </c>
      <c r="H70" s="40">
        <v>0</v>
      </c>
      <c r="I70" s="40">
        <v>0</v>
      </c>
      <c r="J70" s="40">
        <v>0</v>
      </c>
      <c r="R70" s="69" t="s">
        <v>163</v>
      </c>
    </row>
    <row r="71" spans="1:18">
      <c r="A71" s="39" t="s">
        <v>212</v>
      </c>
      <c r="B71" s="36">
        <v>20</v>
      </c>
      <c r="C71" s="36" t="s">
        <v>19</v>
      </c>
      <c r="D71" s="36" t="s">
        <v>218</v>
      </c>
      <c r="E71" s="40">
        <v>99577.58</v>
      </c>
      <c r="F71" s="40">
        <v>90300.160000000003</v>
      </c>
      <c r="G71" s="40">
        <v>252910.82</v>
      </c>
      <c r="H71" s="40">
        <v>251934.79</v>
      </c>
      <c r="I71" s="40">
        <v>14.500400000000001</v>
      </c>
      <c r="J71" s="40">
        <v>104779.68489999999</v>
      </c>
      <c r="R71" s="69" t="s">
        <v>198</v>
      </c>
    </row>
    <row r="72" spans="1:18">
      <c r="A72" s="39" t="s">
        <v>212</v>
      </c>
      <c r="B72" s="36">
        <v>20</v>
      </c>
      <c r="C72" s="36" t="s">
        <v>19</v>
      </c>
      <c r="D72" s="36" t="s">
        <v>219</v>
      </c>
      <c r="E72" s="40">
        <v>107972.71</v>
      </c>
      <c r="F72" s="40">
        <v>0</v>
      </c>
      <c r="G72" s="40">
        <v>107972.71</v>
      </c>
      <c r="H72" s="40">
        <v>0</v>
      </c>
      <c r="I72" s="40">
        <v>0.27</v>
      </c>
      <c r="J72" s="40">
        <v>2914.4344000000001</v>
      </c>
      <c r="R72" s="69" t="s">
        <v>188</v>
      </c>
    </row>
    <row r="73" spans="1:18">
      <c r="A73" s="39" t="s">
        <v>212</v>
      </c>
      <c r="B73" s="36">
        <v>20</v>
      </c>
      <c r="C73" s="36" t="s">
        <v>19</v>
      </c>
      <c r="D73" s="36" t="s">
        <v>220</v>
      </c>
      <c r="E73" s="40">
        <v>274012.71000000002</v>
      </c>
      <c r="F73" s="40">
        <v>11881.57</v>
      </c>
      <c r="G73" s="40">
        <v>274012.71000000002</v>
      </c>
      <c r="H73" s="40">
        <v>54509.19</v>
      </c>
      <c r="I73" s="40">
        <v>9.9876000000000005</v>
      </c>
      <c r="J73" s="40">
        <v>63713.882700000002</v>
      </c>
      <c r="R73" s="69" t="s">
        <v>111</v>
      </c>
    </row>
    <row r="74" spans="1:18">
      <c r="A74" s="39" t="s">
        <v>203</v>
      </c>
      <c r="B74" s="36">
        <v>21</v>
      </c>
      <c r="C74" s="36" t="s">
        <v>20</v>
      </c>
      <c r="D74" s="36" t="s">
        <v>216</v>
      </c>
      <c r="E74" s="40">
        <v>445031.23</v>
      </c>
      <c r="F74" s="40">
        <v>209132.5</v>
      </c>
      <c r="G74" s="40">
        <v>986813.85</v>
      </c>
      <c r="H74" s="40">
        <v>508387.38</v>
      </c>
      <c r="I74" s="40">
        <v>12.3</v>
      </c>
      <c r="J74" s="40">
        <v>85352.315100000007</v>
      </c>
      <c r="R74" s="69" t="s">
        <v>6</v>
      </c>
    </row>
    <row r="75" spans="1:18">
      <c r="A75" s="39" t="s">
        <v>203</v>
      </c>
      <c r="B75" s="36">
        <v>21</v>
      </c>
      <c r="C75" s="36" t="s">
        <v>20</v>
      </c>
      <c r="D75" s="36" t="s">
        <v>218</v>
      </c>
      <c r="E75" s="40">
        <v>171876.56</v>
      </c>
      <c r="F75" s="40">
        <v>274871.95</v>
      </c>
      <c r="G75" s="40">
        <v>509642.7</v>
      </c>
      <c r="H75" s="40">
        <v>636606.4</v>
      </c>
      <c r="I75" s="40">
        <v>8.9700000000000006</v>
      </c>
      <c r="J75" s="40">
        <v>0</v>
      </c>
      <c r="R75" s="69" t="s">
        <v>193</v>
      </c>
    </row>
    <row r="76" spans="1:18">
      <c r="A76" s="39" t="s">
        <v>203</v>
      </c>
      <c r="B76" s="36">
        <v>21</v>
      </c>
      <c r="C76" s="36" t="s">
        <v>20</v>
      </c>
      <c r="D76" s="36" t="s">
        <v>219</v>
      </c>
      <c r="E76" s="40">
        <v>87989.53</v>
      </c>
      <c r="F76" s="40">
        <v>69541.440000000002</v>
      </c>
      <c r="G76" s="40">
        <v>261316.04</v>
      </c>
      <c r="H76" s="40">
        <v>138114.59</v>
      </c>
      <c r="I76" s="40">
        <v>3.7149999999999999</v>
      </c>
      <c r="J76" s="40">
        <v>0</v>
      </c>
      <c r="R76" s="69" t="s">
        <v>49</v>
      </c>
    </row>
    <row r="77" spans="1:18">
      <c r="A77" s="39" t="s">
        <v>203</v>
      </c>
      <c r="B77" s="36">
        <v>21</v>
      </c>
      <c r="C77" s="36" t="s">
        <v>20</v>
      </c>
      <c r="D77" s="36" t="s">
        <v>220</v>
      </c>
      <c r="E77" s="40">
        <v>311600.94</v>
      </c>
      <c r="F77" s="40">
        <v>303956.26</v>
      </c>
      <c r="G77" s="40">
        <v>1012693.76</v>
      </c>
      <c r="H77" s="40">
        <v>1257750.52</v>
      </c>
      <c r="I77" s="40">
        <v>10.965</v>
      </c>
      <c r="J77" s="40">
        <v>2226.2815999999998</v>
      </c>
      <c r="R77" s="69" t="s">
        <v>91</v>
      </c>
    </row>
    <row r="78" spans="1:18">
      <c r="A78" s="39" t="s">
        <v>204</v>
      </c>
      <c r="B78" s="36">
        <v>22</v>
      </c>
      <c r="C78" s="36" t="s">
        <v>21</v>
      </c>
      <c r="D78" s="36" t="s">
        <v>217</v>
      </c>
      <c r="E78" s="40">
        <v>877696.62</v>
      </c>
      <c r="F78" s="40">
        <v>634098.43999999994</v>
      </c>
      <c r="G78" s="40">
        <v>2433646.84</v>
      </c>
      <c r="H78" s="40">
        <v>1738193.6</v>
      </c>
      <c r="I78" s="40">
        <v>118.3</v>
      </c>
      <c r="J78" s="40">
        <v>250176.68359999999</v>
      </c>
      <c r="R78" s="69" t="s">
        <v>5</v>
      </c>
    </row>
    <row r="79" spans="1:18">
      <c r="A79" s="39" t="s">
        <v>205</v>
      </c>
      <c r="B79" s="36">
        <v>23</v>
      </c>
      <c r="C79" s="36" t="s">
        <v>22</v>
      </c>
      <c r="D79" s="36" t="s">
        <v>217</v>
      </c>
      <c r="E79" s="40">
        <v>0</v>
      </c>
      <c r="F79" s="40">
        <v>0</v>
      </c>
      <c r="G79" s="40">
        <v>0</v>
      </c>
      <c r="H79" s="40">
        <v>0</v>
      </c>
      <c r="I79" s="40">
        <v>1</v>
      </c>
      <c r="J79" s="40">
        <v>3565.8108000000002</v>
      </c>
      <c r="R79" s="69" t="s">
        <v>112</v>
      </c>
    </row>
    <row r="80" spans="1:18">
      <c r="A80" s="39" t="s">
        <v>205</v>
      </c>
      <c r="B80" s="36">
        <v>23</v>
      </c>
      <c r="C80" s="36" t="s">
        <v>22</v>
      </c>
      <c r="D80" s="36" t="s">
        <v>220</v>
      </c>
      <c r="E80" s="40">
        <v>746188.47</v>
      </c>
      <c r="F80" s="40">
        <v>1370782.95</v>
      </c>
      <c r="G80" s="40">
        <v>1397400.77</v>
      </c>
      <c r="H80" s="40">
        <v>1711587.83</v>
      </c>
      <c r="I80" s="40">
        <v>11.34</v>
      </c>
      <c r="J80" s="40">
        <v>43738.9133</v>
      </c>
      <c r="R80" s="69" t="s">
        <v>2</v>
      </c>
    </row>
    <row r="81" spans="1:18">
      <c r="A81" s="39" t="s">
        <v>206</v>
      </c>
      <c r="B81" s="36">
        <v>24</v>
      </c>
      <c r="C81" s="36" t="s">
        <v>23</v>
      </c>
      <c r="D81" s="36" t="s">
        <v>216</v>
      </c>
      <c r="E81" s="40">
        <v>1620683.44</v>
      </c>
      <c r="F81" s="40">
        <v>1552458.36</v>
      </c>
      <c r="G81" s="40">
        <v>3804644.33</v>
      </c>
      <c r="H81" s="40">
        <v>3778999.66</v>
      </c>
      <c r="I81" s="40">
        <v>201.9659</v>
      </c>
      <c r="J81" s="40">
        <v>941673.28559999994</v>
      </c>
      <c r="R81" s="69" t="s">
        <v>143</v>
      </c>
    </row>
    <row r="82" spans="1:18">
      <c r="A82" s="39" t="s">
        <v>207</v>
      </c>
      <c r="B82" s="36">
        <v>25</v>
      </c>
      <c r="C82" s="36" t="s">
        <v>24</v>
      </c>
      <c r="D82" s="36" t="s">
        <v>216</v>
      </c>
      <c r="E82" s="40">
        <v>0</v>
      </c>
      <c r="F82" s="40">
        <v>0</v>
      </c>
      <c r="G82" s="40">
        <v>0</v>
      </c>
      <c r="H82" s="40">
        <v>0</v>
      </c>
      <c r="I82" s="40">
        <v>130.18260000000001</v>
      </c>
      <c r="J82" s="40">
        <v>1135190.4919</v>
      </c>
      <c r="R82" s="69" t="s">
        <v>126</v>
      </c>
    </row>
    <row r="83" spans="1:18">
      <c r="A83" s="39" t="s">
        <v>207</v>
      </c>
      <c r="B83" s="36">
        <v>25</v>
      </c>
      <c r="C83" s="36" t="s">
        <v>24</v>
      </c>
      <c r="D83" s="36" t="s">
        <v>217</v>
      </c>
      <c r="E83" s="40">
        <v>6032897.6799999997</v>
      </c>
      <c r="F83" s="40">
        <v>0</v>
      </c>
      <c r="G83" s="40">
        <v>17975254.07</v>
      </c>
      <c r="H83" s="40">
        <v>0</v>
      </c>
      <c r="I83" s="40">
        <v>60.7851</v>
      </c>
      <c r="J83" s="40">
        <v>85477.419200000004</v>
      </c>
      <c r="R83" s="69" t="s">
        <v>23</v>
      </c>
    </row>
    <row r="84" spans="1:18">
      <c r="A84" s="39" t="s">
        <v>207</v>
      </c>
      <c r="B84" s="36">
        <v>25</v>
      </c>
      <c r="C84" s="36" t="s">
        <v>24</v>
      </c>
      <c r="D84" s="36" t="s">
        <v>218</v>
      </c>
      <c r="E84" s="40">
        <v>0</v>
      </c>
      <c r="F84" s="40">
        <v>2141435.4500000002</v>
      </c>
      <c r="G84" s="40">
        <v>0</v>
      </c>
      <c r="H84" s="40">
        <v>4019199.1</v>
      </c>
      <c r="I84" s="40">
        <v>8.6872000000000007</v>
      </c>
      <c r="J84" s="40">
        <v>62566.867599999998</v>
      </c>
      <c r="R84" s="69" t="s">
        <v>140</v>
      </c>
    </row>
    <row r="85" spans="1:18">
      <c r="A85" s="39" t="s">
        <v>207</v>
      </c>
      <c r="B85" s="36">
        <v>25</v>
      </c>
      <c r="C85" s="36" t="s">
        <v>24</v>
      </c>
      <c r="D85" s="36" t="s">
        <v>219</v>
      </c>
      <c r="E85" s="40">
        <v>73755544.890000001</v>
      </c>
      <c r="F85" s="40">
        <v>64154437.740000002</v>
      </c>
      <c r="G85" s="40">
        <v>218068574.86000001</v>
      </c>
      <c r="H85" s="40">
        <v>191846517.00999999</v>
      </c>
      <c r="I85" s="40">
        <v>1206.9032</v>
      </c>
      <c r="J85" s="40">
        <v>8958674.6886999998</v>
      </c>
      <c r="R85" s="69" t="s">
        <v>156</v>
      </c>
    </row>
    <row r="86" spans="1:18">
      <c r="A86" s="39" t="s">
        <v>207</v>
      </c>
      <c r="B86" s="36">
        <v>25</v>
      </c>
      <c r="C86" s="36" t="s">
        <v>24</v>
      </c>
      <c r="D86" s="36" t="s">
        <v>220</v>
      </c>
      <c r="E86" s="40">
        <v>1033900.01</v>
      </c>
      <c r="F86" s="40">
        <v>-50542.19</v>
      </c>
      <c r="G86" s="40">
        <v>1947275.43</v>
      </c>
      <c r="H86" s="40">
        <v>-27734.41</v>
      </c>
      <c r="I86" s="40">
        <v>152.8835</v>
      </c>
      <c r="J86" s="40">
        <v>575307.66229999997</v>
      </c>
      <c r="R86" s="69" t="s">
        <v>168</v>
      </c>
    </row>
    <row r="87" spans="1:18">
      <c r="A87" s="39" t="s">
        <v>208</v>
      </c>
      <c r="B87" s="36">
        <v>26</v>
      </c>
      <c r="C87" s="36" t="s">
        <v>25</v>
      </c>
      <c r="D87" s="36" t="s">
        <v>216</v>
      </c>
      <c r="E87" s="40">
        <v>0</v>
      </c>
      <c r="F87" s="40">
        <v>0</v>
      </c>
      <c r="G87" s="40">
        <v>0</v>
      </c>
      <c r="H87" s="40">
        <v>0</v>
      </c>
      <c r="I87" s="40">
        <v>8.9049999999999994</v>
      </c>
      <c r="J87" s="40">
        <v>76293.802200000006</v>
      </c>
      <c r="R87" s="69" t="s">
        <v>99</v>
      </c>
    </row>
    <row r="88" spans="1:18">
      <c r="A88" s="39" t="s">
        <v>208</v>
      </c>
      <c r="B88" s="36">
        <v>26</v>
      </c>
      <c r="C88" s="36" t="s">
        <v>25</v>
      </c>
      <c r="D88" s="36" t="s">
        <v>217</v>
      </c>
      <c r="E88" s="40">
        <v>473543.04</v>
      </c>
      <c r="F88" s="40">
        <v>394598.8</v>
      </c>
      <c r="G88" s="40">
        <v>1446542.49</v>
      </c>
      <c r="H88" s="40">
        <v>1211817.6000000001</v>
      </c>
      <c r="I88" s="40">
        <v>5.45</v>
      </c>
      <c r="J88" s="40">
        <v>28123.7255</v>
      </c>
      <c r="R88" s="69" t="s">
        <v>153</v>
      </c>
    </row>
    <row r="89" spans="1:18">
      <c r="A89" s="39" t="s">
        <v>208</v>
      </c>
      <c r="B89" s="36">
        <v>26</v>
      </c>
      <c r="C89" s="36" t="s">
        <v>25</v>
      </c>
      <c r="D89" s="36" t="s">
        <v>218</v>
      </c>
      <c r="E89" s="40">
        <v>0</v>
      </c>
      <c r="F89" s="40">
        <v>0</v>
      </c>
      <c r="G89" s="40">
        <v>0</v>
      </c>
      <c r="H89" s="40">
        <v>0</v>
      </c>
      <c r="I89" s="40">
        <v>3.2589999999999999</v>
      </c>
      <c r="J89" s="40">
        <v>28439.727800000001</v>
      </c>
      <c r="R89" s="69" t="s">
        <v>81</v>
      </c>
    </row>
    <row r="90" spans="1:18">
      <c r="A90" s="39" t="s">
        <v>208</v>
      </c>
      <c r="B90" s="36">
        <v>26</v>
      </c>
      <c r="C90" s="36" t="s">
        <v>25</v>
      </c>
      <c r="D90" s="36" t="s">
        <v>220</v>
      </c>
      <c r="E90" s="40">
        <v>780500.33</v>
      </c>
      <c r="F90" s="40">
        <v>966145.5</v>
      </c>
      <c r="G90" s="40">
        <v>2302955.79</v>
      </c>
      <c r="H90" s="40">
        <v>2928351.98</v>
      </c>
      <c r="I90" s="40">
        <v>51.496000000000002</v>
      </c>
      <c r="J90" s="40">
        <v>274578.7096</v>
      </c>
      <c r="R90" s="69" t="s">
        <v>86</v>
      </c>
    </row>
    <row r="91" spans="1:18">
      <c r="A91" s="39" t="s">
        <v>209</v>
      </c>
      <c r="B91" s="36">
        <v>27</v>
      </c>
      <c r="C91" s="36" t="s">
        <v>26</v>
      </c>
      <c r="D91" s="36" t="s">
        <v>216</v>
      </c>
      <c r="E91" s="40">
        <v>0</v>
      </c>
      <c r="F91" s="40">
        <v>0</v>
      </c>
      <c r="G91" s="40">
        <v>0</v>
      </c>
      <c r="H91" s="40">
        <v>0</v>
      </c>
      <c r="I91" s="40">
        <v>2.5743999999999998</v>
      </c>
      <c r="J91" s="40">
        <v>14798.595600000001</v>
      </c>
      <c r="R91" s="69" t="s">
        <v>74</v>
      </c>
    </row>
    <row r="92" spans="1:18">
      <c r="A92" s="39" t="s">
        <v>209</v>
      </c>
      <c r="B92" s="36">
        <v>27</v>
      </c>
      <c r="C92" s="36" t="s">
        <v>26</v>
      </c>
      <c r="D92" s="36" t="s">
        <v>217</v>
      </c>
      <c r="E92" s="40">
        <v>3746925.45</v>
      </c>
      <c r="F92" s="40">
        <v>4215581.82</v>
      </c>
      <c r="G92" s="40">
        <v>12696983.630000001</v>
      </c>
      <c r="H92" s="40">
        <v>11582512.73</v>
      </c>
      <c r="I92" s="40">
        <v>1</v>
      </c>
      <c r="J92" s="40">
        <v>18754.035800000001</v>
      </c>
      <c r="R92" s="69" t="s">
        <v>13</v>
      </c>
    </row>
    <row r="93" spans="1:18">
      <c r="A93" s="39" t="s">
        <v>209</v>
      </c>
      <c r="B93" s="36">
        <v>27</v>
      </c>
      <c r="C93" s="36" t="s">
        <v>26</v>
      </c>
      <c r="D93" s="36" t="s">
        <v>218</v>
      </c>
      <c r="E93" s="40">
        <v>0</v>
      </c>
      <c r="F93" s="40">
        <v>0</v>
      </c>
      <c r="G93" s="40">
        <v>0</v>
      </c>
      <c r="H93" s="40">
        <v>0</v>
      </c>
      <c r="I93" s="40">
        <v>0.8</v>
      </c>
      <c r="J93" s="40">
        <v>5918.9809999999998</v>
      </c>
      <c r="R93" s="69" t="s">
        <v>195</v>
      </c>
    </row>
    <row r="94" spans="1:18">
      <c r="A94" s="39" t="s">
        <v>209</v>
      </c>
      <c r="B94" s="36">
        <v>27</v>
      </c>
      <c r="C94" s="36" t="s">
        <v>26</v>
      </c>
      <c r="D94" s="36" t="s">
        <v>220</v>
      </c>
      <c r="E94" s="40">
        <v>0</v>
      </c>
      <c r="F94" s="40">
        <v>0</v>
      </c>
      <c r="G94" s="40">
        <v>0</v>
      </c>
      <c r="H94" s="40">
        <v>0</v>
      </c>
      <c r="I94" s="40">
        <v>1</v>
      </c>
      <c r="J94" s="40">
        <v>15130.299199999999</v>
      </c>
      <c r="R94" s="69" t="s">
        <v>16</v>
      </c>
    </row>
    <row r="95" spans="1:18">
      <c r="A95" s="39" t="s">
        <v>210</v>
      </c>
      <c r="B95" s="36">
        <v>28</v>
      </c>
      <c r="C95" s="36" t="s">
        <v>27</v>
      </c>
      <c r="D95" s="36" t="s">
        <v>216</v>
      </c>
      <c r="E95" s="40">
        <v>7887937.4299999997</v>
      </c>
      <c r="F95" s="40">
        <v>8022918.96</v>
      </c>
      <c r="G95" s="40">
        <v>22787362.68</v>
      </c>
      <c r="H95" s="40">
        <v>23980377.73</v>
      </c>
      <c r="I95" s="40">
        <v>6.4</v>
      </c>
      <c r="J95" s="40">
        <v>69171.376900000003</v>
      </c>
      <c r="R95" s="69" t="s">
        <v>68</v>
      </c>
    </row>
    <row r="96" spans="1:18">
      <c r="A96" s="39" t="s">
        <v>210</v>
      </c>
      <c r="B96" s="36">
        <v>28</v>
      </c>
      <c r="C96" s="36" t="s">
        <v>27</v>
      </c>
      <c r="D96" s="36" t="s">
        <v>218</v>
      </c>
      <c r="E96" s="40">
        <v>161233.13</v>
      </c>
      <c r="F96" s="40">
        <v>35770832.009999998</v>
      </c>
      <c r="G96" s="40">
        <v>513720.04</v>
      </c>
      <c r="H96" s="40">
        <v>108796364.7</v>
      </c>
      <c r="I96" s="40">
        <v>18.88</v>
      </c>
      <c r="J96" s="40">
        <v>147548.7458</v>
      </c>
      <c r="R96" s="69" t="s">
        <v>69</v>
      </c>
    </row>
    <row r="97" spans="1:18">
      <c r="A97" s="39" t="s">
        <v>210</v>
      </c>
      <c r="B97" s="36">
        <v>28</v>
      </c>
      <c r="C97" s="36" t="s">
        <v>27</v>
      </c>
      <c r="D97" s="36" t="s">
        <v>220</v>
      </c>
      <c r="E97" s="40">
        <v>0</v>
      </c>
      <c r="F97" s="40">
        <v>0</v>
      </c>
      <c r="G97" s="40">
        <v>0</v>
      </c>
      <c r="H97" s="40">
        <v>0</v>
      </c>
      <c r="I97" s="40">
        <v>0.57999999999999996</v>
      </c>
      <c r="J97" s="40">
        <v>5946.8728000000001</v>
      </c>
      <c r="R97" s="69" t="s">
        <v>61</v>
      </c>
    </row>
    <row r="98" spans="1:18">
      <c r="A98" s="39" t="s">
        <v>211</v>
      </c>
      <c r="B98" s="36">
        <v>29</v>
      </c>
      <c r="C98" s="36" t="s">
        <v>28</v>
      </c>
      <c r="D98" s="36" t="s">
        <v>216</v>
      </c>
      <c r="E98" s="40">
        <v>240464</v>
      </c>
      <c r="F98" s="40">
        <v>275431.46999999997</v>
      </c>
      <c r="G98" s="40">
        <v>735047.68000000005</v>
      </c>
      <c r="H98" s="40">
        <v>861651.27</v>
      </c>
      <c r="I98" s="40">
        <v>9.0056999999999992</v>
      </c>
      <c r="J98" s="40">
        <v>84910.539300000004</v>
      </c>
      <c r="R98" s="69" t="s">
        <v>92</v>
      </c>
    </row>
    <row r="99" spans="1:18">
      <c r="A99" s="39" t="s">
        <v>211</v>
      </c>
      <c r="B99" s="36">
        <v>29</v>
      </c>
      <c r="C99" s="36" t="s">
        <v>28</v>
      </c>
      <c r="D99" s="36" t="s">
        <v>218</v>
      </c>
      <c r="E99" s="40">
        <v>270069</v>
      </c>
      <c r="F99" s="40">
        <v>220010</v>
      </c>
      <c r="G99" s="40">
        <v>810441</v>
      </c>
      <c r="H99" s="40">
        <v>713936</v>
      </c>
      <c r="I99" s="40">
        <v>2.3199999999999998</v>
      </c>
      <c r="J99" s="40">
        <v>19771.259099999999</v>
      </c>
      <c r="R99" s="69" t="s">
        <v>14</v>
      </c>
    </row>
    <row r="100" spans="1:18">
      <c r="A100" s="39" t="s">
        <v>211</v>
      </c>
      <c r="B100" s="36">
        <v>29</v>
      </c>
      <c r="C100" s="36" t="s">
        <v>28</v>
      </c>
      <c r="D100" s="36" t="s">
        <v>219</v>
      </c>
      <c r="E100" s="40">
        <v>255409.68</v>
      </c>
      <c r="F100" s="40">
        <v>230402.54</v>
      </c>
      <c r="G100" s="40">
        <v>754806.04</v>
      </c>
      <c r="H100" s="40">
        <v>763184.62</v>
      </c>
      <c r="I100" s="40">
        <v>0.44</v>
      </c>
      <c r="J100" s="40">
        <v>4811.4245000000001</v>
      </c>
      <c r="R100" s="69" t="s">
        <v>194</v>
      </c>
    </row>
    <row r="101" spans="1:18">
      <c r="A101" s="39" t="s">
        <v>211</v>
      </c>
      <c r="B101" s="36">
        <v>29</v>
      </c>
      <c r="C101" s="36" t="s">
        <v>28</v>
      </c>
      <c r="D101" s="36" t="s">
        <v>220</v>
      </c>
      <c r="E101" s="40">
        <v>241220</v>
      </c>
      <c r="F101" s="40">
        <v>217599</v>
      </c>
      <c r="G101" s="40">
        <v>712864</v>
      </c>
      <c r="H101" s="40">
        <v>720766</v>
      </c>
      <c r="I101" s="40">
        <v>10.199999999999999</v>
      </c>
      <c r="J101" s="40">
        <v>63240.126700000001</v>
      </c>
      <c r="R101" s="69" t="s">
        <v>10</v>
      </c>
    </row>
    <row r="102" spans="1:18">
      <c r="A102" s="39" t="s">
        <v>212</v>
      </c>
      <c r="B102" s="36">
        <v>30</v>
      </c>
      <c r="C102" s="36" t="s">
        <v>29</v>
      </c>
      <c r="D102" s="36" t="s">
        <v>216</v>
      </c>
      <c r="E102" s="40">
        <v>319667.86</v>
      </c>
      <c r="F102" s="40">
        <v>220663.9</v>
      </c>
      <c r="G102" s="40">
        <v>930887.06</v>
      </c>
      <c r="H102" s="40">
        <v>753838.07999999996</v>
      </c>
      <c r="I102" s="40">
        <v>15.12</v>
      </c>
      <c r="J102" s="40">
        <v>129288.644</v>
      </c>
      <c r="R102" s="69" t="s">
        <v>35</v>
      </c>
    </row>
    <row r="103" spans="1:18">
      <c r="A103" s="39" t="s">
        <v>212</v>
      </c>
      <c r="B103" s="36">
        <v>30</v>
      </c>
      <c r="C103" s="36" t="s">
        <v>29</v>
      </c>
      <c r="D103" s="36" t="s">
        <v>217</v>
      </c>
      <c r="E103" s="40">
        <v>0</v>
      </c>
      <c r="F103" s="40">
        <v>0</v>
      </c>
      <c r="G103" s="40">
        <v>0</v>
      </c>
      <c r="H103" s="40">
        <v>0</v>
      </c>
      <c r="I103" s="40">
        <v>0.6</v>
      </c>
      <c r="J103" s="40">
        <v>1836.3396</v>
      </c>
      <c r="R103" s="69" t="s">
        <v>66</v>
      </c>
    </row>
    <row r="104" spans="1:18">
      <c r="A104" s="39" t="s">
        <v>212</v>
      </c>
      <c r="B104" s="36">
        <v>30</v>
      </c>
      <c r="C104" s="36" t="s">
        <v>29</v>
      </c>
      <c r="D104" s="36" t="s">
        <v>218</v>
      </c>
      <c r="E104" s="40">
        <v>390148.55</v>
      </c>
      <c r="F104" s="40">
        <v>386271.53</v>
      </c>
      <c r="G104" s="40">
        <v>1165022.3899999999</v>
      </c>
      <c r="H104" s="40">
        <v>1139936.1599999999</v>
      </c>
      <c r="I104" s="40">
        <v>1.6</v>
      </c>
      <c r="J104" s="40">
        <v>13492.792100000001</v>
      </c>
      <c r="R104" s="69" t="s">
        <v>127</v>
      </c>
    </row>
    <row r="105" spans="1:18">
      <c r="A105" s="39" t="s">
        <v>212</v>
      </c>
      <c r="B105" s="36">
        <v>30</v>
      </c>
      <c r="C105" s="36" t="s">
        <v>29</v>
      </c>
      <c r="D105" s="36" t="s">
        <v>220</v>
      </c>
      <c r="E105" s="40">
        <v>256211.31</v>
      </c>
      <c r="F105" s="40">
        <v>225146.08</v>
      </c>
      <c r="G105" s="40">
        <v>730953.73</v>
      </c>
      <c r="H105" s="40">
        <v>779115.07</v>
      </c>
      <c r="I105" s="40">
        <v>10.51</v>
      </c>
      <c r="J105" s="40">
        <v>57068.035400000001</v>
      </c>
      <c r="R105" s="69" t="s">
        <v>131</v>
      </c>
    </row>
    <row r="106" spans="1:18">
      <c r="A106" s="39" t="s">
        <v>203</v>
      </c>
      <c r="B106" s="36">
        <v>31</v>
      </c>
      <c r="C106" s="36" t="s">
        <v>30</v>
      </c>
      <c r="D106" s="36" t="s">
        <v>216</v>
      </c>
      <c r="E106" s="40">
        <v>522503.27</v>
      </c>
      <c r="F106" s="40">
        <v>441285.87</v>
      </c>
      <c r="G106" s="40">
        <v>1552054.25</v>
      </c>
      <c r="H106" s="40">
        <v>1320405.95</v>
      </c>
      <c r="I106" s="40">
        <v>45.662500000000001</v>
      </c>
      <c r="J106" s="40">
        <v>235471.27249999999</v>
      </c>
      <c r="R106" s="69" t="s">
        <v>100</v>
      </c>
    </row>
    <row r="107" spans="1:18">
      <c r="A107" s="39" t="s">
        <v>203</v>
      </c>
      <c r="B107" s="36">
        <v>31</v>
      </c>
      <c r="C107" s="36" t="s">
        <v>30</v>
      </c>
      <c r="D107" s="36" t="s">
        <v>217</v>
      </c>
      <c r="E107" s="40">
        <v>3885.42</v>
      </c>
      <c r="F107" s="40">
        <v>1707.68</v>
      </c>
      <c r="G107" s="40">
        <v>10395.08</v>
      </c>
      <c r="H107" s="40">
        <v>5834.15</v>
      </c>
      <c r="I107" s="40">
        <v>5.88</v>
      </c>
      <c r="J107" s="40">
        <v>15522.3022</v>
      </c>
      <c r="R107" s="69" t="s">
        <v>25</v>
      </c>
    </row>
    <row r="108" spans="1:18">
      <c r="A108" s="39" t="s">
        <v>203</v>
      </c>
      <c r="B108" s="36">
        <v>31</v>
      </c>
      <c r="C108" s="36" t="s">
        <v>30</v>
      </c>
      <c r="D108" s="36" t="s">
        <v>218</v>
      </c>
      <c r="E108" s="40">
        <v>1789930.63</v>
      </c>
      <c r="F108" s="40">
        <v>1600589.73</v>
      </c>
      <c r="G108" s="40">
        <v>5639507.79</v>
      </c>
      <c r="H108" s="40">
        <v>4758677.76</v>
      </c>
      <c r="I108" s="40">
        <v>20.107800000000001</v>
      </c>
      <c r="J108" s="40">
        <v>63359.321199999998</v>
      </c>
      <c r="R108" s="69" t="s">
        <v>46</v>
      </c>
    </row>
    <row r="109" spans="1:18">
      <c r="A109" s="39" t="s">
        <v>203</v>
      </c>
      <c r="B109" s="36">
        <v>31</v>
      </c>
      <c r="C109" s="36" t="s">
        <v>30</v>
      </c>
      <c r="D109" s="36" t="s">
        <v>219</v>
      </c>
      <c r="E109" s="40">
        <v>678927.93</v>
      </c>
      <c r="F109" s="40">
        <v>694109.68</v>
      </c>
      <c r="G109" s="40">
        <v>2098739.2799999998</v>
      </c>
      <c r="H109" s="40">
        <v>2132146.7400000002</v>
      </c>
      <c r="I109" s="40">
        <v>6.4550000000000001</v>
      </c>
      <c r="J109" s="40">
        <v>23041.606899999999</v>
      </c>
      <c r="R109" s="69" t="s">
        <v>180</v>
      </c>
    </row>
    <row r="110" spans="1:18">
      <c r="A110" s="39" t="s">
        <v>203</v>
      </c>
      <c r="B110" s="36">
        <v>31</v>
      </c>
      <c r="C110" s="36" t="s">
        <v>30</v>
      </c>
      <c r="D110" s="36" t="s">
        <v>220</v>
      </c>
      <c r="E110" s="40">
        <v>1624091.21</v>
      </c>
      <c r="F110" s="40">
        <v>1133406.1100000001</v>
      </c>
      <c r="G110" s="40">
        <v>3826312.47</v>
      </c>
      <c r="H110" s="40">
        <v>3918511.25</v>
      </c>
      <c r="I110" s="40">
        <v>108.57259999999999</v>
      </c>
      <c r="J110" s="40">
        <v>243627.1686</v>
      </c>
      <c r="R110" s="69" t="s">
        <v>94</v>
      </c>
    </row>
    <row r="111" spans="1:18">
      <c r="A111" s="39" t="s">
        <v>204</v>
      </c>
      <c r="B111" s="36">
        <v>32</v>
      </c>
      <c r="C111" s="36" t="s">
        <v>31</v>
      </c>
      <c r="D111" s="36" t="s">
        <v>216</v>
      </c>
      <c r="E111" s="40">
        <v>1540532.21</v>
      </c>
      <c r="F111" s="40">
        <v>1239252.47</v>
      </c>
      <c r="G111" s="40">
        <v>5009830.21</v>
      </c>
      <c r="H111" s="40">
        <v>4051889.19</v>
      </c>
      <c r="I111" s="40">
        <v>74.4696</v>
      </c>
      <c r="J111" s="40">
        <v>620489.77370000002</v>
      </c>
      <c r="R111" s="69" t="s">
        <v>139</v>
      </c>
    </row>
    <row r="112" spans="1:18">
      <c r="A112" s="39" t="s">
        <v>204</v>
      </c>
      <c r="B112" s="36">
        <v>32</v>
      </c>
      <c r="C112" s="36" t="s">
        <v>31</v>
      </c>
      <c r="D112" s="36" t="s">
        <v>218</v>
      </c>
      <c r="E112" s="40">
        <v>984067.36</v>
      </c>
      <c r="F112" s="40">
        <v>978731.93</v>
      </c>
      <c r="G112" s="40">
        <v>2454612.6800000002</v>
      </c>
      <c r="H112" s="40">
        <v>2543652.02</v>
      </c>
      <c r="I112" s="40">
        <v>0.61060000000000003</v>
      </c>
      <c r="J112" s="40">
        <v>7417.0540000000001</v>
      </c>
      <c r="R112" s="69" t="s">
        <v>176</v>
      </c>
    </row>
    <row r="113" spans="1:18">
      <c r="A113" s="39" t="s">
        <v>204</v>
      </c>
      <c r="B113" s="36">
        <v>32</v>
      </c>
      <c r="C113" s="36" t="s">
        <v>31</v>
      </c>
      <c r="D113" s="36" t="s">
        <v>219</v>
      </c>
      <c r="E113" s="40">
        <v>34698.339999999997</v>
      </c>
      <c r="F113" s="40">
        <v>32293.279999999999</v>
      </c>
      <c r="G113" s="40">
        <v>68765.279999999999</v>
      </c>
      <c r="H113" s="40">
        <v>64983.81</v>
      </c>
      <c r="I113" s="40">
        <v>0</v>
      </c>
      <c r="J113" s="40">
        <v>0</v>
      </c>
      <c r="R113" s="69" t="s">
        <v>56</v>
      </c>
    </row>
    <row r="114" spans="1:18">
      <c r="A114" s="39" t="s">
        <v>204</v>
      </c>
      <c r="B114" s="36">
        <v>32</v>
      </c>
      <c r="C114" s="36" t="s">
        <v>31</v>
      </c>
      <c r="D114" s="36" t="s">
        <v>220</v>
      </c>
      <c r="E114" s="40">
        <v>9913.81</v>
      </c>
      <c r="F114" s="40">
        <v>9226.65</v>
      </c>
      <c r="G114" s="40">
        <v>19647.22</v>
      </c>
      <c r="H114" s="40">
        <v>18566.8</v>
      </c>
      <c r="I114" s="40">
        <v>1.19</v>
      </c>
      <c r="J114" s="40">
        <v>7599.4881999999998</v>
      </c>
      <c r="R114" s="69" t="s">
        <v>44</v>
      </c>
    </row>
    <row r="115" spans="1:18">
      <c r="A115" s="39" t="s">
        <v>205</v>
      </c>
      <c r="B115" s="36">
        <v>33</v>
      </c>
      <c r="C115" s="36" t="s">
        <v>32</v>
      </c>
      <c r="D115" s="36" t="s">
        <v>216</v>
      </c>
      <c r="E115" s="40">
        <v>6368040.6299999999</v>
      </c>
      <c r="F115" s="40">
        <v>6852013.7800000003</v>
      </c>
      <c r="G115" s="40">
        <v>17203892.920000002</v>
      </c>
      <c r="H115" s="40">
        <v>16909329.32</v>
      </c>
      <c r="I115" s="40">
        <v>270.03059999999999</v>
      </c>
      <c r="J115" s="40">
        <v>2186488.7140000002</v>
      </c>
      <c r="R115" s="69" t="s">
        <v>181</v>
      </c>
    </row>
    <row r="116" spans="1:18">
      <c r="A116" s="39" t="s">
        <v>205</v>
      </c>
      <c r="B116" s="36">
        <v>33</v>
      </c>
      <c r="C116" s="36" t="s">
        <v>32</v>
      </c>
      <c r="D116" s="36" t="s">
        <v>217</v>
      </c>
      <c r="E116" s="40">
        <v>102496.88</v>
      </c>
      <c r="F116" s="40">
        <v>100567.99</v>
      </c>
      <c r="G116" s="40">
        <v>328283.17</v>
      </c>
      <c r="H116" s="40">
        <v>301839.59000000003</v>
      </c>
      <c r="I116" s="40">
        <v>0.8</v>
      </c>
      <c r="J116" s="40">
        <v>6864.0244000000002</v>
      </c>
      <c r="R116" s="69" t="s">
        <v>29</v>
      </c>
    </row>
    <row r="117" spans="1:18">
      <c r="A117" s="39" t="s">
        <v>205</v>
      </c>
      <c r="B117" s="36">
        <v>33</v>
      </c>
      <c r="C117" s="36" t="s">
        <v>32</v>
      </c>
      <c r="D117" s="36" t="s">
        <v>218</v>
      </c>
      <c r="E117" s="40">
        <v>3389667.03</v>
      </c>
      <c r="F117" s="40">
        <v>2654735.37</v>
      </c>
      <c r="G117" s="40">
        <v>10087179.67</v>
      </c>
      <c r="H117" s="40">
        <v>13952232.960000001</v>
      </c>
      <c r="I117" s="40">
        <v>36.862900000000003</v>
      </c>
      <c r="J117" s="40">
        <v>288479.06589999999</v>
      </c>
      <c r="R117" s="69" t="s">
        <v>102</v>
      </c>
    </row>
    <row r="118" spans="1:18">
      <c r="A118" s="39" t="s">
        <v>205</v>
      </c>
      <c r="B118" s="36">
        <v>33</v>
      </c>
      <c r="C118" s="36" t="s">
        <v>32</v>
      </c>
      <c r="D118" s="36" t="s">
        <v>219</v>
      </c>
      <c r="E118" s="40">
        <v>58039.12</v>
      </c>
      <c r="F118" s="40">
        <v>66280.12</v>
      </c>
      <c r="G118" s="40">
        <v>174117.36</v>
      </c>
      <c r="H118" s="40">
        <v>266789</v>
      </c>
      <c r="I118" s="40">
        <v>1.3476999999999999</v>
      </c>
      <c r="J118" s="40">
        <v>12672.4794</v>
      </c>
      <c r="R118" s="69" t="s">
        <v>106</v>
      </c>
    </row>
    <row r="119" spans="1:18">
      <c r="A119" s="39" t="s">
        <v>205</v>
      </c>
      <c r="B119" s="36">
        <v>33</v>
      </c>
      <c r="C119" s="36" t="s">
        <v>32</v>
      </c>
      <c r="D119" s="36" t="s">
        <v>220</v>
      </c>
      <c r="E119" s="40">
        <v>429460.39</v>
      </c>
      <c r="F119" s="40">
        <v>446858.18</v>
      </c>
      <c r="G119" s="40">
        <v>1379281.96</v>
      </c>
      <c r="H119" s="40">
        <v>1337865.3899999999</v>
      </c>
      <c r="I119" s="40">
        <v>14.905099999999999</v>
      </c>
      <c r="J119" s="40">
        <v>77123.955300000001</v>
      </c>
      <c r="R119" s="69" t="s">
        <v>89</v>
      </c>
    </row>
    <row r="120" spans="1:18">
      <c r="A120" s="39" t="s">
        <v>206</v>
      </c>
      <c r="B120" s="36">
        <v>34</v>
      </c>
      <c r="C120" s="36" t="s">
        <v>33</v>
      </c>
      <c r="D120" s="36" t="s">
        <v>216</v>
      </c>
      <c r="E120" s="40">
        <v>0</v>
      </c>
      <c r="F120" s="40">
        <v>0</v>
      </c>
      <c r="G120" s="40">
        <v>0</v>
      </c>
      <c r="H120" s="40">
        <v>0</v>
      </c>
      <c r="I120" s="40">
        <v>1</v>
      </c>
      <c r="J120" s="40">
        <v>0</v>
      </c>
      <c r="R120" s="69" t="s">
        <v>17</v>
      </c>
    </row>
    <row r="121" spans="1:18">
      <c r="A121" s="39" t="s">
        <v>206</v>
      </c>
      <c r="B121" s="36">
        <v>34</v>
      </c>
      <c r="C121" s="36" t="s">
        <v>33</v>
      </c>
      <c r="D121" s="36" t="s">
        <v>218</v>
      </c>
      <c r="E121" s="40">
        <v>388741.81</v>
      </c>
      <c r="F121" s="40">
        <v>372167.84</v>
      </c>
      <c r="G121" s="40">
        <v>1221237.42</v>
      </c>
      <c r="H121" s="40">
        <v>1129116.6200000001</v>
      </c>
      <c r="I121" s="40">
        <v>34.9</v>
      </c>
      <c r="J121" s="40">
        <v>217700.72719999999</v>
      </c>
      <c r="R121" s="69" t="s">
        <v>53</v>
      </c>
    </row>
    <row r="122" spans="1:18">
      <c r="A122" s="39" t="s">
        <v>206</v>
      </c>
      <c r="B122" s="36">
        <v>34</v>
      </c>
      <c r="C122" s="36" t="s">
        <v>33</v>
      </c>
      <c r="D122" s="36" t="s">
        <v>219</v>
      </c>
      <c r="E122" s="40">
        <v>147502.74</v>
      </c>
      <c r="F122" s="40">
        <v>179105.74</v>
      </c>
      <c r="G122" s="40">
        <v>492507.53</v>
      </c>
      <c r="H122" s="40">
        <v>515221.84</v>
      </c>
      <c r="I122" s="40">
        <v>5.2</v>
      </c>
      <c r="J122" s="40">
        <v>49163.526599999997</v>
      </c>
      <c r="R122" s="69" t="s">
        <v>121</v>
      </c>
    </row>
    <row r="123" spans="1:18">
      <c r="A123" s="39" t="s">
        <v>206</v>
      </c>
      <c r="B123" s="36">
        <v>34</v>
      </c>
      <c r="C123" s="36" t="s">
        <v>33</v>
      </c>
      <c r="D123" s="36" t="s">
        <v>220</v>
      </c>
      <c r="E123" s="40">
        <v>283790.95</v>
      </c>
      <c r="F123" s="40">
        <v>290942.92</v>
      </c>
      <c r="G123" s="40">
        <v>897465.03</v>
      </c>
      <c r="H123" s="40">
        <v>1142654.5</v>
      </c>
      <c r="I123" s="40">
        <v>30.61</v>
      </c>
      <c r="J123" s="40">
        <v>138323.25020000001</v>
      </c>
      <c r="R123" s="69" t="s">
        <v>98</v>
      </c>
    </row>
    <row r="124" spans="1:18">
      <c r="A124" s="39" t="s">
        <v>207</v>
      </c>
      <c r="B124" s="36">
        <v>35</v>
      </c>
      <c r="C124" s="36" t="s">
        <v>34</v>
      </c>
      <c r="D124" s="36" t="s">
        <v>216</v>
      </c>
      <c r="E124" s="40">
        <v>0</v>
      </c>
      <c r="F124" s="40">
        <v>875.46</v>
      </c>
      <c r="G124" s="40">
        <v>875.45</v>
      </c>
      <c r="H124" s="40">
        <v>3414.28</v>
      </c>
      <c r="I124" s="40">
        <v>18.434000000000001</v>
      </c>
      <c r="J124" s="40">
        <v>216966.66930000001</v>
      </c>
      <c r="R124" s="69" t="s">
        <v>21</v>
      </c>
    </row>
    <row r="125" spans="1:18">
      <c r="A125" s="39" t="s">
        <v>207</v>
      </c>
      <c r="B125" s="36">
        <v>35</v>
      </c>
      <c r="C125" s="36" t="s">
        <v>34</v>
      </c>
      <c r="D125" s="36" t="s">
        <v>217</v>
      </c>
      <c r="E125" s="40">
        <v>193752.69</v>
      </c>
      <c r="F125" s="40">
        <v>94971.37</v>
      </c>
      <c r="G125" s="40">
        <v>812686.13</v>
      </c>
      <c r="H125" s="40">
        <v>-336422.88</v>
      </c>
      <c r="I125" s="40">
        <v>11.06</v>
      </c>
      <c r="J125" s="40">
        <v>63996.805899999999</v>
      </c>
      <c r="R125" s="69" t="s">
        <v>36</v>
      </c>
    </row>
    <row r="126" spans="1:18">
      <c r="A126" s="39" t="s">
        <v>207</v>
      </c>
      <c r="B126" s="36">
        <v>35</v>
      </c>
      <c r="C126" s="36" t="s">
        <v>34</v>
      </c>
      <c r="D126" s="36" t="s">
        <v>218</v>
      </c>
      <c r="E126" s="40">
        <v>-26291.35</v>
      </c>
      <c r="F126" s="40">
        <v>537627.34</v>
      </c>
      <c r="G126" s="40">
        <v>12359.28</v>
      </c>
      <c r="H126" s="40">
        <v>2701878.45</v>
      </c>
      <c r="I126" s="40">
        <v>6.1719999999999997</v>
      </c>
      <c r="J126" s="40">
        <v>64096.341899999999</v>
      </c>
      <c r="R126" s="69" t="s">
        <v>48</v>
      </c>
    </row>
    <row r="127" spans="1:18">
      <c r="A127" s="39" t="s">
        <v>207</v>
      </c>
      <c r="B127" s="36">
        <v>35</v>
      </c>
      <c r="C127" s="36" t="s">
        <v>34</v>
      </c>
      <c r="D127" s="36" t="s">
        <v>219</v>
      </c>
      <c r="E127" s="40">
        <v>628153.15</v>
      </c>
      <c r="F127" s="40">
        <v>2364827.98</v>
      </c>
      <c r="G127" s="40">
        <v>5823364.9699999997</v>
      </c>
      <c r="H127" s="40">
        <v>4902455.67</v>
      </c>
      <c r="I127" s="40">
        <v>36.869999999999997</v>
      </c>
      <c r="J127" s="40">
        <v>276381.72129999998</v>
      </c>
      <c r="R127" s="69" t="s">
        <v>19</v>
      </c>
    </row>
    <row r="128" spans="1:18">
      <c r="A128" s="39" t="s">
        <v>207</v>
      </c>
      <c r="B128" s="36">
        <v>35</v>
      </c>
      <c r="C128" s="36" t="s">
        <v>34</v>
      </c>
      <c r="D128" s="36" t="s">
        <v>220</v>
      </c>
      <c r="E128" s="40">
        <v>7515354.9199999999</v>
      </c>
      <c r="F128" s="40">
        <v>5794309.2400000002</v>
      </c>
      <c r="G128" s="40">
        <v>19572484.399999999</v>
      </c>
      <c r="H128" s="40">
        <v>17223159.280000001</v>
      </c>
      <c r="I128" s="40">
        <v>446.90649999999999</v>
      </c>
      <c r="J128" s="40">
        <v>2285029.3171999999</v>
      </c>
      <c r="R128" s="69" t="s">
        <v>51</v>
      </c>
    </row>
    <row r="129" spans="1:18">
      <c r="A129" s="39" t="s">
        <v>208</v>
      </c>
      <c r="B129" s="36">
        <v>36</v>
      </c>
      <c r="C129" s="36" t="s">
        <v>35</v>
      </c>
      <c r="D129" s="36" t="s">
        <v>216</v>
      </c>
      <c r="E129" s="40">
        <v>330882.45</v>
      </c>
      <c r="F129" s="40">
        <v>519649.04</v>
      </c>
      <c r="G129" s="40">
        <v>1044071.69</v>
      </c>
      <c r="H129" s="40">
        <v>1469560.72</v>
      </c>
      <c r="I129" s="40">
        <v>14.712400000000001</v>
      </c>
      <c r="J129" s="40">
        <v>116030.4096</v>
      </c>
      <c r="R129" s="69" t="s">
        <v>77</v>
      </c>
    </row>
    <row r="130" spans="1:18">
      <c r="A130" s="39" t="s">
        <v>208</v>
      </c>
      <c r="B130" s="36">
        <v>36</v>
      </c>
      <c r="C130" s="36" t="s">
        <v>35</v>
      </c>
      <c r="D130" s="36" t="s">
        <v>220</v>
      </c>
      <c r="E130" s="40">
        <v>0</v>
      </c>
      <c r="F130" s="40">
        <v>0</v>
      </c>
      <c r="G130" s="40">
        <v>0</v>
      </c>
      <c r="H130" s="40">
        <v>0</v>
      </c>
      <c r="I130" s="40">
        <v>1.3751</v>
      </c>
      <c r="J130" s="40">
        <v>3612.2894000000001</v>
      </c>
      <c r="R130" s="69" t="s">
        <v>87</v>
      </c>
    </row>
    <row r="131" spans="1:18">
      <c r="A131" s="39" t="s">
        <v>209</v>
      </c>
      <c r="B131" s="36">
        <v>37</v>
      </c>
      <c r="C131" s="36" t="s">
        <v>36</v>
      </c>
      <c r="D131" s="36" t="s">
        <v>216</v>
      </c>
      <c r="E131" s="40">
        <v>0</v>
      </c>
      <c r="F131" s="40">
        <v>435802.44</v>
      </c>
      <c r="G131" s="40">
        <v>66797.56</v>
      </c>
      <c r="H131" s="40">
        <v>1205436.5900000001</v>
      </c>
      <c r="I131" s="40">
        <v>13.3409</v>
      </c>
      <c r="J131" s="40">
        <v>71343.065199999997</v>
      </c>
      <c r="R131" s="69" t="s">
        <v>185</v>
      </c>
    </row>
    <row r="132" spans="1:18">
      <c r="A132" s="39" t="s">
        <v>209</v>
      </c>
      <c r="B132" s="36">
        <v>37</v>
      </c>
      <c r="C132" s="36" t="s">
        <v>36</v>
      </c>
      <c r="D132" s="36" t="s">
        <v>218</v>
      </c>
      <c r="E132" s="40">
        <v>0</v>
      </c>
      <c r="F132" s="40">
        <v>0</v>
      </c>
      <c r="G132" s="40">
        <v>0</v>
      </c>
      <c r="H132" s="40">
        <v>0</v>
      </c>
      <c r="I132" s="40">
        <v>1</v>
      </c>
      <c r="J132" s="40">
        <v>7768.0475999999999</v>
      </c>
      <c r="R132" s="69" t="s">
        <v>166</v>
      </c>
    </row>
    <row r="133" spans="1:18">
      <c r="A133" s="39" t="s">
        <v>210</v>
      </c>
      <c r="B133" s="36">
        <v>38</v>
      </c>
      <c r="C133" s="36" t="s">
        <v>37</v>
      </c>
      <c r="D133" s="36" t="s">
        <v>216</v>
      </c>
      <c r="E133" s="40">
        <v>0</v>
      </c>
      <c r="F133" s="40">
        <v>0</v>
      </c>
      <c r="G133" s="40">
        <v>0</v>
      </c>
      <c r="H133" s="40">
        <v>0</v>
      </c>
      <c r="I133" s="40">
        <v>15</v>
      </c>
      <c r="J133" s="40">
        <v>101689.42969999999</v>
      </c>
      <c r="R133" s="69" t="s">
        <v>72</v>
      </c>
    </row>
    <row r="134" spans="1:18">
      <c r="A134" s="39" t="s">
        <v>210</v>
      </c>
      <c r="B134" s="36">
        <v>38</v>
      </c>
      <c r="C134" s="36" t="s">
        <v>37</v>
      </c>
      <c r="D134" s="36" t="s">
        <v>218</v>
      </c>
      <c r="E134" s="40">
        <v>0</v>
      </c>
      <c r="F134" s="40">
        <v>0</v>
      </c>
      <c r="G134" s="40">
        <v>0</v>
      </c>
      <c r="H134" s="40">
        <v>0</v>
      </c>
      <c r="I134" s="40">
        <v>3.05</v>
      </c>
      <c r="J134" s="40">
        <v>12625.998</v>
      </c>
      <c r="R134" s="69" t="s">
        <v>179</v>
      </c>
    </row>
    <row r="135" spans="1:18">
      <c r="A135" s="39" t="s">
        <v>210</v>
      </c>
      <c r="B135" s="36">
        <v>38</v>
      </c>
      <c r="C135" s="36" t="s">
        <v>37</v>
      </c>
      <c r="D135" s="36" t="s">
        <v>219</v>
      </c>
      <c r="E135" s="40">
        <v>0</v>
      </c>
      <c r="F135" s="40">
        <v>0</v>
      </c>
      <c r="G135" s="40">
        <v>0</v>
      </c>
      <c r="H135" s="40">
        <v>0</v>
      </c>
      <c r="I135" s="40">
        <v>1</v>
      </c>
      <c r="J135" s="40">
        <v>8745.2039999999997</v>
      </c>
      <c r="R135" s="69" t="s">
        <v>119</v>
      </c>
    </row>
    <row r="136" spans="1:18">
      <c r="A136" s="39" t="s">
        <v>210</v>
      </c>
      <c r="B136" s="36">
        <v>38</v>
      </c>
      <c r="C136" s="36" t="s">
        <v>37</v>
      </c>
      <c r="D136" s="36" t="s">
        <v>220</v>
      </c>
      <c r="E136" s="40">
        <v>726273.75</v>
      </c>
      <c r="F136" s="40">
        <v>709129.17</v>
      </c>
      <c r="G136" s="40">
        <v>2236996.4</v>
      </c>
      <c r="H136" s="40">
        <v>2070736.3</v>
      </c>
      <c r="I136" s="40">
        <v>7.7</v>
      </c>
      <c r="J136" s="40">
        <v>33878.1391</v>
      </c>
      <c r="R136" s="69" t="s">
        <v>107</v>
      </c>
    </row>
    <row r="137" spans="1:18">
      <c r="A137" s="39" t="s">
        <v>211</v>
      </c>
      <c r="B137" s="36">
        <v>39</v>
      </c>
      <c r="C137" s="36" t="s">
        <v>38</v>
      </c>
      <c r="D137" s="36" t="s">
        <v>216</v>
      </c>
      <c r="E137" s="40">
        <v>2688478.59</v>
      </c>
      <c r="F137" s="40">
        <v>2520786.88</v>
      </c>
      <c r="G137" s="40">
        <v>8986096.2599999998</v>
      </c>
      <c r="H137" s="40">
        <v>8117067.0499999998</v>
      </c>
      <c r="I137" s="40">
        <v>188.99700000000001</v>
      </c>
      <c r="J137" s="40">
        <v>1348592.7128999999</v>
      </c>
      <c r="R137" s="69" t="s">
        <v>165</v>
      </c>
    </row>
    <row r="138" spans="1:18">
      <c r="A138" s="39" t="s">
        <v>211</v>
      </c>
      <c r="B138" s="36">
        <v>39</v>
      </c>
      <c r="C138" s="36" t="s">
        <v>38</v>
      </c>
      <c r="D138" s="36" t="s">
        <v>217</v>
      </c>
      <c r="E138" s="40">
        <v>580847.32999999996</v>
      </c>
      <c r="F138" s="40">
        <v>530420.1</v>
      </c>
      <c r="G138" s="40">
        <v>2199920.88</v>
      </c>
      <c r="H138" s="40">
        <v>1440506.71</v>
      </c>
      <c r="I138" s="40">
        <v>0.15</v>
      </c>
      <c r="J138" s="40">
        <v>2401.8276000000001</v>
      </c>
      <c r="R138" s="69" t="s">
        <v>189</v>
      </c>
    </row>
    <row r="139" spans="1:18">
      <c r="A139" s="39" t="s">
        <v>211</v>
      </c>
      <c r="B139" s="36">
        <v>39</v>
      </c>
      <c r="C139" s="36" t="s">
        <v>38</v>
      </c>
      <c r="D139" s="36" t="s">
        <v>218</v>
      </c>
      <c r="E139" s="40">
        <v>867632.32</v>
      </c>
      <c r="F139" s="40">
        <v>897450.12</v>
      </c>
      <c r="G139" s="40">
        <v>2615904.5299999998</v>
      </c>
      <c r="H139" s="40">
        <v>2540168.4900000002</v>
      </c>
      <c r="I139" s="40">
        <v>4.2203999999999997</v>
      </c>
      <c r="J139" s="40">
        <v>28776.169600000001</v>
      </c>
      <c r="R139" s="69" t="s">
        <v>62</v>
      </c>
    </row>
    <row r="140" spans="1:18">
      <c r="A140" s="39" t="s">
        <v>211</v>
      </c>
      <c r="B140" s="36">
        <v>39</v>
      </c>
      <c r="C140" s="36" t="s">
        <v>38</v>
      </c>
      <c r="D140" s="36" t="s">
        <v>219</v>
      </c>
      <c r="E140" s="40">
        <v>-87918.03</v>
      </c>
      <c r="F140" s="40">
        <v>29077.61</v>
      </c>
      <c r="G140" s="40">
        <v>-828826.35</v>
      </c>
      <c r="H140" s="40">
        <v>-405065.85</v>
      </c>
      <c r="I140" s="40">
        <v>0</v>
      </c>
      <c r="J140" s="40">
        <v>0</v>
      </c>
      <c r="R140" s="69" t="s">
        <v>38</v>
      </c>
    </row>
    <row r="141" spans="1:18">
      <c r="A141" s="39" t="s">
        <v>211</v>
      </c>
      <c r="B141" s="36">
        <v>39</v>
      </c>
      <c r="C141" s="36" t="s">
        <v>38</v>
      </c>
      <c r="D141" s="36" t="s">
        <v>220</v>
      </c>
      <c r="E141" s="40">
        <v>6900</v>
      </c>
      <c r="F141" s="40">
        <v>0</v>
      </c>
      <c r="G141" s="40">
        <v>42157.56</v>
      </c>
      <c r="H141" s="40">
        <v>0</v>
      </c>
      <c r="I141" s="40">
        <v>5.96E-2</v>
      </c>
      <c r="J141" s="40">
        <v>599.71429999999998</v>
      </c>
      <c r="R141" s="69" t="s">
        <v>105</v>
      </c>
    </row>
    <row r="142" spans="1:18">
      <c r="A142" s="39" t="s">
        <v>212</v>
      </c>
      <c r="B142" s="36">
        <v>40</v>
      </c>
      <c r="C142" s="36" t="s">
        <v>39</v>
      </c>
      <c r="D142" s="36" t="s">
        <v>216</v>
      </c>
      <c r="E142" s="40">
        <v>421229.36</v>
      </c>
      <c r="F142" s="40">
        <v>561895.57999999996</v>
      </c>
      <c r="G142" s="40">
        <v>1391522.11</v>
      </c>
      <c r="H142" s="40">
        <v>1575574.69</v>
      </c>
      <c r="I142" s="40">
        <v>30.7928</v>
      </c>
      <c r="J142" s="40">
        <v>244530.08960000001</v>
      </c>
      <c r="R142" s="69" t="s">
        <v>130</v>
      </c>
    </row>
    <row r="143" spans="1:18">
      <c r="A143" s="39" t="s">
        <v>212</v>
      </c>
      <c r="B143" s="36">
        <v>40</v>
      </c>
      <c r="C143" s="36" t="s">
        <v>39</v>
      </c>
      <c r="D143" s="36" t="s">
        <v>217</v>
      </c>
      <c r="E143" s="40">
        <v>527766.53</v>
      </c>
      <c r="F143" s="40">
        <v>267057.14</v>
      </c>
      <c r="G143" s="40">
        <v>1397373.13</v>
      </c>
      <c r="H143" s="40">
        <v>717224.1</v>
      </c>
      <c r="I143" s="40">
        <v>83.13</v>
      </c>
      <c r="J143" s="40">
        <v>176375.37229999999</v>
      </c>
      <c r="R143" s="69" t="s">
        <v>125</v>
      </c>
    </row>
    <row r="144" spans="1:18">
      <c r="A144" s="39" t="s">
        <v>212</v>
      </c>
      <c r="B144" s="36">
        <v>40</v>
      </c>
      <c r="C144" s="36" t="s">
        <v>39</v>
      </c>
      <c r="D144" s="36" t="s">
        <v>218</v>
      </c>
      <c r="E144" s="40">
        <v>137740.71</v>
      </c>
      <c r="F144" s="40">
        <v>160134.94</v>
      </c>
      <c r="G144" s="40">
        <v>337776.12</v>
      </c>
      <c r="H144" s="40">
        <v>463554.29</v>
      </c>
      <c r="I144" s="40">
        <v>3.6032000000000002</v>
      </c>
      <c r="J144" s="40">
        <v>33855.457000000002</v>
      </c>
      <c r="R144" s="69" t="s">
        <v>190</v>
      </c>
    </row>
    <row r="145" spans="1:18">
      <c r="A145" s="39" t="s">
        <v>212</v>
      </c>
      <c r="B145" s="36">
        <v>40</v>
      </c>
      <c r="C145" s="36" t="s">
        <v>39</v>
      </c>
      <c r="D145" s="36" t="s">
        <v>219</v>
      </c>
      <c r="E145" s="40">
        <v>60960.2</v>
      </c>
      <c r="F145" s="40">
        <v>87187.1</v>
      </c>
      <c r="G145" s="40">
        <v>161557.64000000001</v>
      </c>
      <c r="H145" s="40">
        <v>192491.92</v>
      </c>
      <c r="I145" s="40">
        <v>1.7629999999999999</v>
      </c>
      <c r="J145" s="40">
        <v>13933.7716</v>
      </c>
      <c r="R145" s="69" t="s">
        <v>149</v>
      </c>
    </row>
    <row r="146" spans="1:18">
      <c r="A146" s="39" t="s">
        <v>212</v>
      </c>
      <c r="B146" s="36">
        <v>40</v>
      </c>
      <c r="C146" s="36" t="s">
        <v>39</v>
      </c>
      <c r="D146" s="36" t="s">
        <v>220</v>
      </c>
      <c r="E146" s="40">
        <v>966.83</v>
      </c>
      <c r="F146" s="40">
        <v>0</v>
      </c>
      <c r="G146" s="40">
        <v>2837.93</v>
      </c>
      <c r="H146" s="40">
        <v>0</v>
      </c>
      <c r="I146" s="40">
        <v>0.1246</v>
      </c>
      <c r="J146" s="40">
        <v>1136.9357</v>
      </c>
      <c r="R146" s="69" t="s">
        <v>24</v>
      </c>
    </row>
    <row r="147" spans="1:18">
      <c r="A147" s="39" t="s">
        <v>203</v>
      </c>
      <c r="B147" s="36">
        <v>41</v>
      </c>
      <c r="C147" s="36" t="s">
        <v>40</v>
      </c>
      <c r="D147" s="36" t="s">
        <v>216</v>
      </c>
      <c r="E147" s="40">
        <v>1175032.04</v>
      </c>
      <c r="F147" s="40">
        <v>985873.67</v>
      </c>
      <c r="G147" s="40">
        <v>3430394.15</v>
      </c>
      <c r="H147" s="40">
        <v>2488502.44</v>
      </c>
      <c r="I147" s="40">
        <v>34.896700000000003</v>
      </c>
      <c r="J147" s="40">
        <v>236185.86730000001</v>
      </c>
      <c r="R147" s="69" t="s">
        <v>137</v>
      </c>
    </row>
    <row r="148" spans="1:18">
      <c r="A148" s="39" t="s">
        <v>203</v>
      </c>
      <c r="B148" s="36">
        <v>41</v>
      </c>
      <c r="C148" s="36" t="s">
        <v>40</v>
      </c>
      <c r="D148" s="36" t="s">
        <v>218</v>
      </c>
      <c r="E148" s="40">
        <v>0</v>
      </c>
      <c r="F148" s="40">
        <v>106761.92</v>
      </c>
      <c r="G148" s="40">
        <v>0</v>
      </c>
      <c r="H148" s="40">
        <v>329699.18</v>
      </c>
      <c r="I148" s="40">
        <v>5.38</v>
      </c>
      <c r="J148" s="40">
        <v>35167.219700000001</v>
      </c>
      <c r="R148" s="69" t="s">
        <v>65</v>
      </c>
    </row>
    <row r="149" spans="1:18">
      <c r="A149" s="39" t="s">
        <v>203</v>
      </c>
      <c r="B149" s="36">
        <v>41</v>
      </c>
      <c r="C149" s="36" t="s">
        <v>40</v>
      </c>
      <c r="D149" s="36" t="s">
        <v>219</v>
      </c>
      <c r="E149" s="40">
        <v>0</v>
      </c>
      <c r="F149" s="40">
        <v>0</v>
      </c>
      <c r="G149" s="40">
        <v>0</v>
      </c>
      <c r="H149" s="40">
        <v>0</v>
      </c>
      <c r="I149" s="40">
        <v>3.01</v>
      </c>
      <c r="J149" s="40">
        <v>19074.804700000001</v>
      </c>
      <c r="R149" s="69" t="s">
        <v>170</v>
      </c>
    </row>
    <row r="150" spans="1:18">
      <c r="A150" s="39" t="s">
        <v>203</v>
      </c>
      <c r="B150" s="36">
        <v>41</v>
      </c>
      <c r="C150" s="36" t="s">
        <v>40</v>
      </c>
      <c r="D150" s="36" t="s">
        <v>220</v>
      </c>
      <c r="E150" s="40">
        <v>0</v>
      </c>
      <c r="F150" s="40">
        <v>253468.27</v>
      </c>
      <c r="G150" s="40">
        <v>0</v>
      </c>
      <c r="H150" s="40">
        <v>730350.74</v>
      </c>
      <c r="I150" s="40">
        <v>9.85</v>
      </c>
      <c r="J150" s="40">
        <v>48154.133999999998</v>
      </c>
      <c r="R150" s="69" t="s">
        <v>95</v>
      </c>
    </row>
    <row r="151" spans="1:18">
      <c r="A151" s="39" t="s">
        <v>204</v>
      </c>
      <c r="B151" s="36">
        <v>42</v>
      </c>
      <c r="C151" s="36" t="s">
        <v>41</v>
      </c>
      <c r="D151" s="36" t="s">
        <v>216</v>
      </c>
      <c r="E151" s="40">
        <v>338307</v>
      </c>
      <c r="F151" s="40">
        <v>352752.38</v>
      </c>
      <c r="G151" s="40">
        <v>748425.5</v>
      </c>
      <c r="H151" s="40">
        <v>976374.68</v>
      </c>
      <c r="I151" s="40">
        <v>16.501000000000001</v>
      </c>
      <c r="J151" s="40">
        <v>128947.0907</v>
      </c>
      <c r="R151" s="69" t="s">
        <v>128</v>
      </c>
    </row>
    <row r="152" spans="1:18">
      <c r="A152" s="39" t="s">
        <v>204</v>
      </c>
      <c r="B152" s="36">
        <v>42</v>
      </c>
      <c r="C152" s="36" t="s">
        <v>41</v>
      </c>
      <c r="D152" s="36" t="s">
        <v>218</v>
      </c>
      <c r="E152" s="40">
        <v>81387.8</v>
      </c>
      <c r="F152" s="40">
        <v>333661.99</v>
      </c>
      <c r="G152" s="40">
        <v>485121.45</v>
      </c>
      <c r="H152" s="40">
        <v>724795.72</v>
      </c>
      <c r="I152" s="40">
        <v>3.6991999999999998</v>
      </c>
      <c r="J152" s="40">
        <v>29078.087899999999</v>
      </c>
      <c r="R152" s="69" t="s">
        <v>187</v>
      </c>
    </row>
    <row r="153" spans="1:18">
      <c r="A153" s="39" t="s">
        <v>204</v>
      </c>
      <c r="B153" s="36">
        <v>42</v>
      </c>
      <c r="C153" s="36" t="s">
        <v>41</v>
      </c>
      <c r="D153" s="36" t="s">
        <v>220</v>
      </c>
      <c r="E153" s="40">
        <v>0</v>
      </c>
      <c r="F153" s="40">
        <v>0</v>
      </c>
      <c r="G153" s="40">
        <v>0</v>
      </c>
      <c r="H153" s="40">
        <v>0</v>
      </c>
      <c r="I153" s="40">
        <v>7.65</v>
      </c>
      <c r="J153" s="40">
        <v>36122.282599999999</v>
      </c>
      <c r="R153" s="69" t="s">
        <v>191</v>
      </c>
    </row>
    <row r="154" spans="1:18">
      <c r="A154" s="39" t="s">
        <v>205</v>
      </c>
      <c r="B154" s="36">
        <v>43</v>
      </c>
      <c r="C154" s="36" t="s">
        <v>42</v>
      </c>
      <c r="D154" s="36" t="s">
        <v>216</v>
      </c>
      <c r="E154" s="40">
        <v>76777.31</v>
      </c>
      <c r="F154" s="40">
        <v>0</v>
      </c>
      <c r="G154" s="40">
        <v>116876.06</v>
      </c>
      <c r="H154" s="40">
        <v>220862.1</v>
      </c>
      <c r="I154" s="40">
        <v>17.334599999999998</v>
      </c>
      <c r="J154" s="40">
        <v>79653.685299999997</v>
      </c>
      <c r="R154" s="69" t="s">
        <v>55</v>
      </c>
    </row>
    <row r="155" spans="1:18">
      <c r="A155" s="39" t="s">
        <v>205</v>
      </c>
      <c r="B155" s="36">
        <v>43</v>
      </c>
      <c r="C155" s="36" t="s">
        <v>42</v>
      </c>
      <c r="D155" s="36" t="s">
        <v>218</v>
      </c>
      <c r="E155" s="40">
        <v>112586.64</v>
      </c>
      <c r="F155" s="40">
        <v>198860.14</v>
      </c>
      <c r="G155" s="40">
        <v>530459.47</v>
      </c>
      <c r="H155" s="40">
        <v>296984.7</v>
      </c>
      <c r="I155" s="40">
        <v>57.295000000000002</v>
      </c>
      <c r="J155" s="40">
        <v>310877.68849999999</v>
      </c>
      <c r="R155" s="69" t="s">
        <v>197</v>
      </c>
    </row>
    <row r="156" spans="1:18">
      <c r="A156" s="39" t="s">
        <v>205</v>
      </c>
      <c r="B156" s="36">
        <v>43</v>
      </c>
      <c r="C156" s="36" t="s">
        <v>42</v>
      </c>
      <c r="D156" s="36" t="s">
        <v>220</v>
      </c>
      <c r="E156" s="40">
        <v>1234975.45</v>
      </c>
      <c r="F156" s="40">
        <v>907203.68</v>
      </c>
      <c r="G156" s="40">
        <v>3328809.1</v>
      </c>
      <c r="H156" s="40">
        <v>2922353.62</v>
      </c>
      <c r="I156" s="40">
        <v>8.56</v>
      </c>
      <c r="J156" s="40">
        <v>46925.884899999997</v>
      </c>
      <c r="R156" s="69" t="s">
        <v>129</v>
      </c>
    </row>
    <row r="157" spans="1:18">
      <c r="A157" s="39" t="s">
        <v>206</v>
      </c>
      <c r="B157" s="36">
        <v>44</v>
      </c>
      <c r="C157" s="36" t="s">
        <v>43</v>
      </c>
      <c r="D157" s="36" t="s">
        <v>216</v>
      </c>
      <c r="E157" s="40">
        <v>229380.67</v>
      </c>
      <c r="F157" s="40">
        <v>181555.52</v>
      </c>
      <c r="G157" s="40">
        <v>268123.71999999997</v>
      </c>
      <c r="H157" s="40">
        <v>353640.8</v>
      </c>
      <c r="I157" s="40">
        <v>2</v>
      </c>
      <c r="J157" s="40">
        <v>14906.0517</v>
      </c>
      <c r="R157" s="69" t="s">
        <v>141</v>
      </c>
    </row>
    <row r="158" spans="1:18">
      <c r="A158" s="39" t="s">
        <v>206</v>
      </c>
      <c r="B158" s="36">
        <v>44</v>
      </c>
      <c r="C158" s="36" t="s">
        <v>43</v>
      </c>
      <c r="D158" s="36" t="s">
        <v>218</v>
      </c>
      <c r="E158" s="40">
        <v>465360.79</v>
      </c>
      <c r="F158" s="40">
        <v>548009.73</v>
      </c>
      <c r="G158" s="40">
        <v>1462134.81</v>
      </c>
      <c r="H158" s="40">
        <v>1588212.77</v>
      </c>
      <c r="I158" s="40">
        <v>21.11</v>
      </c>
      <c r="J158" s="40">
        <v>124098.4102</v>
      </c>
      <c r="R158" s="69" t="s">
        <v>37</v>
      </c>
    </row>
    <row r="159" spans="1:18">
      <c r="A159" s="39" t="s">
        <v>206</v>
      </c>
      <c r="B159" s="36">
        <v>44</v>
      </c>
      <c r="C159" s="36" t="s">
        <v>43</v>
      </c>
      <c r="D159" s="36" t="s">
        <v>220</v>
      </c>
      <c r="E159" s="40">
        <v>614324.39</v>
      </c>
      <c r="F159" s="40">
        <v>750100.8</v>
      </c>
      <c r="G159" s="40">
        <v>1545132.93</v>
      </c>
      <c r="H159" s="40">
        <v>2407523.98</v>
      </c>
      <c r="I159" s="40">
        <v>12</v>
      </c>
      <c r="J159" s="40">
        <v>47302.884100000003</v>
      </c>
      <c r="R159" s="69" t="s">
        <v>109</v>
      </c>
    </row>
    <row r="160" spans="1:18">
      <c r="A160" s="39" t="s">
        <v>207</v>
      </c>
      <c r="B160" s="36">
        <v>45</v>
      </c>
      <c r="C160" s="36" t="s">
        <v>44</v>
      </c>
      <c r="D160" s="36" t="s">
        <v>216</v>
      </c>
      <c r="E160" s="40">
        <v>239321.28</v>
      </c>
      <c r="F160" s="40">
        <v>179624.41</v>
      </c>
      <c r="G160" s="40">
        <v>650827.57999999996</v>
      </c>
      <c r="H160" s="40">
        <v>526404.77</v>
      </c>
      <c r="I160" s="40">
        <v>8.1524000000000001</v>
      </c>
      <c r="J160" s="40">
        <v>77636.178</v>
      </c>
      <c r="R160" s="69" t="s">
        <v>183</v>
      </c>
    </row>
    <row r="161" spans="1:18">
      <c r="A161" s="39" t="s">
        <v>207</v>
      </c>
      <c r="B161" s="36">
        <v>45</v>
      </c>
      <c r="C161" s="36" t="s">
        <v>44</v>
      </c>
      <c r="D161" s="36" t="s">
        <v>218</v>
      </c>
      <c r="E161" s="40">
        <v>741884.87</v>
      </c>
      <c r="F161" s="40">
        <v>83047.19</v>
      </c>
      <c r="G161" s="40">
        <v>1262530.95</v>
      </c>
      <c r="H161" s="40">
        <v>269443.58</v>
      </c>
      <c r="I161" s="40">
        <v>2.9550000000000001</v>
      </c>
      <c r="J161" s="40">
        <v>21537.4051</v>
      </c>
      <c r="R161" s="69" t="s">
        <v>116</v>
      </c>
    </row>
    <row r="162" spans="1:18">
      <c r="A162" s="39" t="s">
        <v>207</v>
      </c>
      <c r="B162" s="36">
        <v>45</v>
      </c>
      <c r="C162" s="36" t="s">
        <v>44</v>
      </c>
      <c r="D162" s="36" t="s">
        <v>219</v>
      </c>
      <c r="E162" s="40">
        <v>18798.919999999998</v>
      </c>
      <c r="F162" s="40">
        <v>111559.67</v>
      </c>
      <c r="G162" s="40">
        <v>56396.76</v>
      </c>
      <c r="H162" s="40">
        <v>334072.21999999997</v>
      </c>
      <c r="I162" s="40">
        <v>1.2450000000000001</v>
      </c>
      <c r="J162" s="40">
        <v>9605.9123999999993</v>
      </c>
      <c r="R162" s="69" t="s">
        <v>142</v>
      </c>
    </row>
    <row r="163" spans="1:18">
      <c r="A163" s="39" t="s">
        <v>207</v>
      </c>
      <c r="B163" s="36">
        <v>45</v>
      </c>
      <c r="C163" s="36" t="s">
        <v>44</v>
      </c>
      <c r="D163" s="36" t="s">
        <v>220</v>
      </c>
      <c r="E163" s="40">
        <v>69414.600000000006</v>
      </c>
      <c r="F163" s="40">
        <v>68586</v>
      </c>
      <c r="G163" s="40">
        <v>204287.8</v>
      </c>
      <c r="H163" s="40">
        <v>203608</v>
      </c>
      <c r="I163" s="40">
        <v>2.63</v>
      </c>
      <c r="J163" s="40">
        <v>15783.161400000001</v>
      </c>
      <c r="R163" s="69" t="s">
        <v>184</v>
      </c>
    </row>
    <row r="164" spans="1:18">
      <c r="A164" s="39" t="s">
        <v>208</v>
      </c>
      <c r="B164" s="36">
        <v>46</v>
      </c>
      <c r="C164" s="36" t="s">
        <v>45</v>
      </c>
      <c r="D164" s="36" t="s">
        <v>216</v>
      </c>
      <c r="E164" s="40">
        <v>0</v>
      </c>
      <c r="F164" s="40">
        <v>0</v>
      </c>
      <c r="G164" s="40">
        <v>0</v>
      </c>
      <c r="H164" s="40">
        <v>0</v>
      </c>
      <c r="I164" s="40">
        <v>5.5955000000000004</v>
      </c>
      <c r="J164" s="40">
        <v>48308.0334</v>
      </c>
      <c r="R164" s="69" t="s">
        <v>175</v>
      </c>
    </row>
    <row r="165" spans="1:18">
      <c r="A165" s="39" t="s">
        <v>208</v>
      </c>
      <c r="B165" s="36">
        <v>46</v>
      </c>
      <c r="C165" s="36" t="s">
        <v>45</v>
      </c>
      <c r="D165" s="36" t="s">
        <v>217</v>
      </c>
      <c r="E165" s="40">
        <v>205926.59</v>
      </c>
      <c r="F165" s="40">
        <v>351513.71</v>
      </c>
      <c r="G165" s="40">
        <v>579214.87</v>
      </c>
      <c r="H165" s="40">
        <v>1051680.6100000001</v>
      </c>
      <c r="I165" s="40">
        <v>45.24</v>
      </c>
      <c r="J165" s="40">
        <v>94896.083700000003</v>
      </c>
      <c r="R165" s="69" t="s">
        <v>52</v>
      </c>
    </row>
    <row r="166" spans="1:18">
      <c r="A166" s="39" t="s">
        <v>208</v>
      </c>
      <c r="B166" s="36">
        <v>46</v>
      </c>
      <c r="C166" s="36" t="s">
        <v>45</v>
      </c>
      <c r="D166" s="36" t="s">
        <v>218</v>
      </c>
      <c r="E166" s="40">
        <v>576301.56000000006</v>
      </c>
      <c r="F166" s="40">
        <v>501767.64</v>
      </c>
      <c r="G166" s="40">
        <v>1766311.27</v>
      </c>
      <c r="H166" s="40">
        <v>1566080.63</v>
      </c>
      <c r="I166" s="40">
        <v>5.6003999999999996</v>
      </c>
      <c r="J166" s="40">
        <v>32539.7084</v>
      </c>
      <c r="R166" s="69" t="s">
        <v>30</v>
      </c>
    </row>
    <row r="167" spans="1:18">
      <c r="A167" s="39" t="s">
        <v>208</v>
      </c>
      <c r="B167" s="36">
        <v>46</v>
      </c>
      <c r="C167" s="36" t="s">
        <v>45</v>
      </c>
      <c r="D167" s="36" t="s">
        <v>219</v>
      </c>
      <c r="E167" s="40">
        <v>3136701.3</v>
      </c>
      <c r="F167" s="40">
        <v>285445.49</v>
      </c>
      <c r="G167" s="40">
        <v>4313906.95</v>
      </c>
      <c r="H167" s="40">
        <v>1062144.46</v>
      </c>
      <c r="I167" s="40">
        <v>5.05</v>
      </c>
      <c r="J167" s="40">
        <v>21517.836299999999</v>
      </c>
      <c r="R167" s="69" t="s">
        <v>162</v>
      </c>
    </row>
    <row r="168" spans="1:18">
      <c r="A168" s="39" t="s">
        <v>208</v>
      </c>
      <c r="B168" s="36">
        <v>46</v>
      </c>
      <c r="C168" s="36" t="s">
        <v>45</v>
      </c>
      <c r="D168" s="36" t="s">
        <v>220</v>
      </c>
      <c r="E168" s="40">
        <v>1081825.23</v>
      </c>
      <c r="F168" s="40">
        <v>858125.38</v>
      </c>
      <c r="G168" s="40">
        <v>3088629.3</v>
      </c>
      <c r="H168" s="40">
        <v>2585475.11</v>
      </c>
      <c r="I168" s="40">
        <v>59.2</v>
      </c>
      <c r="J168" s="40">
        <v>162603.62419999999</v>
      </c>
      <c r="R168" s="69" t="s">
        <v>59</v>
      </c>
    </row>
    <row r="169" spans="1:18">
      <c r="A169" s="39" t="s">
        <v>209</v>
      </c>
      <c r="B169" s="36">
        <v>47</v>
      </c>
      <c r="C169" s="36" t="s">
        <v>46</v>
      </c>
      <c r="D169" s="36" t="s">
        <v>216</v>
      </c>
      <c r="E169" s="40">
        <v>0</v>
      </c>
      <c r="F169" s="40">
        <v>57212.639999999999</v>
      </c>
      <c r="G169" s="40">
        <v>0</v>
      </c>
      <c r="H169" s="40">
        <v>181413.92</v>
      </c>
      <c r="I169" s="40">
        <v>54.355200000000004</v>
      </c>
      <c r="J169" s="40">
        <v>466243.94839999999</v>
      </c>
      <c r="R169" s="69" t="s">
        <v>64</v>
      </c>
    </row>
    <row r="170" spans="1:18">
      <c r="A170" s="39" t="s">
        <v>209</v>
      </c>
      <c r="B170" s="36">
        <v>47</v>
      </c>
      <c r="C170" s="36" t="s">
        <v>46</v>
      </c>
      <c r="D170" s="36" t="s">
        <v>217</v>
      </c>
      <c r="E170" s="40">
        <v>110000</v>
      </c>
      <c r="F170" s="40">
        <v>0</v>
      </c>
      <c r="G170" s="40">
        <v>220000</v>
      </c>
      <c r="H170" s="40">
        <v>0</v>
      </c>
      <c r="I170" s="40">
        <v>40.200000000000003</v>
      </c>
      <c r="J170" s="40">
        <v>148540.91680000001</v>
      </c>
      <c r="R170" s="69" t="s">
        <v>32</v>
      </c>
    </row>
    <row r="171" spans="1:18">
      <c r="A171" s="39" t="s">
        <v>209</v>
      </c>
      <c r="B171" s="36">
        <v>47</v>
      </c>
      <c r="C171" s="36" t="s">
        <v>46</v>
      </c>
      <c r="D171" s="36" t="s">
        <v>218</v>
      </c>
      <c r="E171" s="40">
        <v>3336920.79</v>
      </c>
      <c r="F171" s="40">
        <v>3538620.58</v>
      </c>
      <c r="G171" s="40">
        <v>10251088.67</v>
      </c>
      <c r="H171" s="40">
        <v>10659454.460000001</v>
      </c>
      <c r="I171" s="40">
        <v>85.41</v>
      </c>
      <c r="J171" s="40">
        <v>579357.78769999999</v>
      </c>
      <c r="R171" s="69" t="s">
        <v>157</v>
      </c>
    </row>
    <row r="172" spans="1:18">
      <c r="A172" s="39" t="s">
        <v>209</v>
      </c>
      <c r="B172" s="36">
        <v>47</v>
      </c>
      <c r="C172" s="36" t="s">
        <v>46</v>
      </c>
      <c r="D172" s="36" t="s">
        <v>219</v>
      </c>
      <c r="E172" s="40">
        <v>0</v>
      </c>
      <c r="F172" s="40">
        <v>0</v>
      </c>
      <c r="G172" s="40">
        <v>0</v>
      </c>
      <c r="H172" s="40">
        <v>0</v>
      </c>
      <c r="I172" s="40">
        <v>2.8</v>
      </c>
      <c r="J172" s="40">
        <v>23786.845499999999</v>
      </c>
      <c r="R172" s="69" t="s">
        <v>158</v>
      </c>
    </row>
    <row r="173" spans="1:18">
      <c r="A173" s="39" t="s">
        <v>209</v>
      </c>
      <c r="B173" s="36">
        <v>47</v>
      </c>
      <c r="C173" s="36" t="s">
        <v>46</v>
      </c>
      <c r="D173" s="36" t="s">
        <v>220</v>
      </c>
      <c r="E173" s="40">
        <v>0</v>
      </c>
      <c r="F173" s="40">
        <v>0</v>
      </c>
      <c r="G173" s="40">
        <v>0</v>
      </c>
      <c r="H173" s="40">
        <v>0</v>
      </c>
      <c r="I173" s="40">
        <v>14.26</v>
      </c>
      <c r="J173" s="40">
        <v>98258.5242</v>
      </c>
      <c r="R173" s="69" t="s">
        <v>79</v>
      </c>
    </row>
    <row r="174" spans="1:18">
      <c r="A174" s="39" t="s">
        <v>210</v>
      </c>
      <c r="B174" s="36">
        <v>48</v>
      </c>
      <c r="C174" s="36" t="s">
        <v>47</v>
      </c>
      <c r="D174" s="36" t="s">
        <v>216</v>
      </c>
      <c r="E174" s="40">
        <v>471175.94</v>
      </c>
      <c r="F174" s="40">
        <v>382902.67</v>
      </c>
      <c r="G174" s="40">
        <v>1180880.46</v>
      </c>
      <c r="H174" s="40">
        <v>1183795.69</v>
      </c>
      <c r="I174" s="40">
        <v>56.144300000000001</v>
      </c>
      <c r="J174" s="40">
        <v>425611.87959999999</v>
      </c>
      <c r="R174" s="69" t="s">
        <v>47</v>
      </c>
    </row>
    <row r="175" spans="1:18">
      <c r="A175" s="39" t="s">
        <v>210</v>
      </c>
      <c r="B175" s="36">
        <v>48</v>
      </c>
      <c r="C175" s="36" t="s">
        <v>47</v>
      </c>
      <c r="D175" s="36" t="s">
        <v>217</v>
      </c>
      <c r="E175" s="40">
        <v>2294379.96</v>
      </c>
      <c r="F175" s="40">
        <v>2865859.75</v>
      </c>
      <c r="G175" s="40">
        <v>7274448.8799999999</v>
      </c>
      <c r="H175" s="40">
        <v>8378869.4400000004</v>
      </c>
      <c r="I175" s="40">
        <v>157.5</v>
      </c>
      <c r="J175" s="40">
        <v>939565.46219999995</v>
      </c>
      <c r="R175" s="69" t="s">
        <v>101</v>
      </c>
    </row>
    <row r="176" spans="1:18">
      <c r="A176" s="39" t="s">
        <v>210</v>
      </c>
      <c r="B176" s="36">
        <v>48</v>
      </c>
      <c r="C176" s="36" t="s">
        <v>47</v>
      </c>
      <c r="D176" s="36" t="s">
        <v>218</v>
      </c>
      <c r="E176" s="40">
        <v>553641.64</v>
      </c>
      <c r="F176" s="40">
        <v>432825.55</v>
      </c>
      <c r="G176" s="40">
        <v>1514035.76</v>
      </c>
      <c r="H176" s="40">
        <v>1486654.45</v>
      </c>
      <c r="I176" s="40">
        <v>11.98</v>
      </c>
      <c r="J176" s="40">
        <v>78130.577499999999</v>
      </c>
      <c r="R176" s="69" t="s">
        <v>88</v>
      </c>
    </row>
    <row r="177" spans="1:18">
      <c r="A177" s="39" t="s">
        <v>210</v>
      </c>
      <c r="B177" s="36">
        <v>48</v>
      </c>
      <c r="C177" s="36" t="s">
        <v>47</v>
      </c>
      <c r="D177" s="36" t="s">
        <v>219</v>
      </c>
      <c r="E177" s="40">
        <v>0</v>
      </c>
      <c r="F177" s="40">
        <v>0</v>
      </c>
      <c r="G177" s="40">
        <v>0</v>
      </c>
      <c r="H177" s="40">
        <v>0</v>
      </c>
      <c r="I177" s="40">
        <v>2.2050000000000001</v>
      </c>
      <c r="J177" s="40">
        <v>15106.952300000001</v>
      </c>
      <c r="R177" s="69" t="s">
        <v>133</v>
      </c>
    </row>
    <row r="178" spans="1:18">
      <c r="A178" s="39" t="s">
        <v>210</v>
      </c>
      <c r="B178" s="36">
        <v>48</v>
      </c>
      <c r="C178" s="36" t="s">
        <v>47</v>
      </c>
      <c r="D178" s="36" t="s">
        <v>220</v>
      </c>
      <c r="E178" s="40">
        <v>0</v>
      </c>
      <c r="F178" s="40">
        <v>0</v>
      </c>
      <c r="G178" s="40">
        <v>0</v>
      </c>
      <c r="H178" s="40">
        <v>0</v>
      </c>
      <c r="I178" s="40">
        <v>3.41</v>
      </c>
      <c r="J178" s="40">
        <v>20729.340400000001</v>
      </c>
      <c r="R178" s="69" t="s">
        <v>85</v>
      </c>
    </row>
    <row r="179" spans="1:18">
      <c r="A179" s="39" t="s">
        <v>211</v>
      </c>
      <c r="B179" s="36">
        <v>49</v>
      </c>
      <c r="C179" s="36" t="s">
        <v>48</v>
      </c>
      <c r="D179" s="36" t="s">
        <v>218</v>
      </c>
      <c r="E179" s="40">
        <v>526531.68000000005</v>
      </c>
      <c r="F179" s="40">
        <v>563147.89</v>
      </c>
      <c r="G179" s="40">
        <v>1540759.19</v>
      </c>
      <c r="H179" s="40">
        <v>2075363.64</v>
      </c>
      <c r="I179" s="40">
        <v>0.89600000000000002</v>
      </c>
      <c r="J179" s="40">
        <v>3133.5396000000001</v>
      </c>
      <c r="R179" s="69" t="s">
        <v>104</v>
      </c>
    </row>
    <row r="180" spans="1:18">
      <c r="A180" s="39" t="s">
        <v>211</v>
      </c>
      <c r="B180" s="36">
        <v>49</v>
      </c>
      <c r="C180" s="36" t="s">
        <v>48</v>
      </c>
      <c r="D180" s="36" t="s">
        <v>220</v>
      </c>
      <c r="E180" s="40">
        <v>114594.95</v>
      </c>
      <c r="F180" s="40">
        <v>0</v>
      </c>
      <c r="G180" s="40">
        <v>388552.97</v>
      </c>
      <c r="H180" s="40">
        <v>0</v>
      </c>
      <c r="I180" s="40">
        <v>0.128</v>
      </c>
      <c r="J180" s="40">
        <v>572.81060000000002</v>
      </c>
      <c r="R180" s="69" t="s">
        <v>42</v>
      </c>
    </row>
    <row r="181" spans="1:18">
      <c r="A181" s="39" t="s">
        <v>212</v>
      </c>
      <c r="B181" s="36">
        <v>50</v>
      </c>
      <c r="C181" s="36" t="s">
        <v>49</v>
      </c>
      <c r="D181" s="36" t="s">
        <v>217</v>
      </c>
      <c r="E181" s="40">
        <v>226713.79</v>
      </c>
      <c r="F181" s="40">
        <v>281021.73</v>
      </c>
      <c r="G181" s="40">
        <v>737750.07</v>
      </c>
      <c r="H181" s="40">
        <v>870178.52</v>
      </c>
      <c r="I181" s="40">
        <v>13.28</v>
      </c>
      <c r="J181" s="40">
        <v>58594.459000000003</v>
      </c>
      <c r="R181" s="69" t="s">
        <v>41</v>
      </c>
    </row>
    <row r="182" spans="1:18">
      <c r="A182" s="39" t="s">
        <v>203</v>
      </c>
      <c r="B182" s="36">
        <v>51</v>
      </c>
      <c r="C182" s="36" t="s">
        <v>50</v>
      </c>
      <c r="D182" s="36" t="s">
        <v>216</v>
      </c>
      <c r="E182" s="40">
        <v>6438407.46</v>
      </c>
      <c r="F182" s="40">
        <v>9428354.1099999994</v>
      </c>
      <c r="G182" s="40">
        <v>17042280.25</v>
      </c>
      <c r="H182" s="40">
        <v>24639548.399999999</v>
      </c>
      <c r="I182" s="40">
        <v>449.4248</v>
      </c>
      <c r="J182" s="40">
        <v>3022811.1327</v>
      </c>
      <c r="R182" s="69" t="s">
        <v>20</v>
      </c>
    </row>
    <row r="183" spans="1:18">
      <c r="A183" s="39" t="s">
        <v>203</v>
      </c>
      <c r="B183" s="36">
        <v>51</v>
      </c>
      <c r="C183" s="36" t="s">
        <v>50</v>
      </c>
      <c r="D183" s="36" t="s">
        <v>217</v>
      </c>
      <c r="E183" s="40">
        <v>0</v>
      </c>
      <c r="F183" s="40">
        <v>0</v>
      </c>
      <c r="G183" s="40">
        <v>0</v>
      </c>
      <c r="H183" s="40">
        <v>0</v>
      </c>
      <c r="I183" s="40">
        <v>135.7705</v>
      </c>
      <c r="J183" s="40">
        <v>448038.7317</v>
      </c>
      <c r="R183" s="69" t="s">
        <v>135</v>
      </c>
    </row>
    <row r="184" spans="1:18">
      <c r="A184" s="39" t="s">
        <v>203</v>
      </c>
      <c r="B184" s="36">
        <v>51</v>
      </c>
      <c r="C184" s="36" t="s">
        <v>50</v>
      </c>
      <c r="D184" s="36" t="s">
        <v>218</v>
      </c>
      <c r="E184" s="40">
        <v>7883827.1299999999</v>
      </c>
      <c r="F184" s="40">
        <v>16676539.810000001</v>
      </c>
      <c r="G184" s="40">
        <v>24722111.079999998</v>
      </c>
      <c r="H184" s="40">
        <v>32967752.52</v>
      </c>
      <c r="I184" s="40">
        <v>253.82589999999999</v>
      </c>
      <c r="J184" s="40">
        <v>1611920.9787999999</v>
      </c>
      <c r="R184" s="69" t="s">
        <v>115</v>
      </c>
    </row>
    <row r="185" spans="1:18">
      <c r="A185" s="39" t="s">
        <v>203</v>
      </c>
      <c r="B185" s="36">
        <v>51</v>
      </c>
      <c r="C185" s="36" t="s">
        <v>50</v>
      </c>
      <c r="D185" s="36" t="s">
        <v>219</v>
      </c>
      <c r="E185" s="40">
        <v>411917.87</v>
      </c>
      <c r="F185" s="40">
        <v>436084.2</v>
      </c>
      <c r="G185" s="40">
        <v>1232001.56</v>
      </c>
      <c r="H185" s="40">
        <v>1308177.26</v>
      </c>
      <c r="I185" s="40">
        <v>14.599</v>
      </c>
      <c r="J185" s="40">
        <v>111438.1678</v>
      </c>
      <c r="R185" s="69" t="s">
        <v>15</v>
      </c>
    </row>
    <row r="186" spans="1:18">
      <c r="A186" s="39" t="s">
        <v>203</v>
      </c>
      <c r="B186" s="36">
        <v>51</v>
      </c>
      <c r="C186" s="36" t="s">
        <v>50</v>
      </c>
      <c r="D186" s="36" t="s">
        <v>220</v>
      </c>
      <c r="E186" s="40">
        <v>875048.62</v>
      </c>
      <c r="F186" s="40">
        <v>16451196.9</v>
      </c>
      <c r="G186" s="40">
        <v>13743400.779999999</v>
      </c>
      <c r="H186" s="40">
        <v>31778320.989999998</v>
      </c>
      <c r="I186" s="40">
        <v>263.07060000000001</v>
      </c>
      <c r="J186" s="40">
        <v>1563217.7675000001</v>
      </c>
      <c r="R186" s="69" t="s">
        <v>12</v>
      </c>
    </row>
    <row r="187" spans="1:18">
      <c r="A187" s="39" t="s">
        <v>204</v>
      </c>
      <c r="B187" s="36">
        <v>52</v>
      </c>
      <c r="C187" s="36" t="s">
        <v>51</v>
      </c>
      <c r="D187" s="36" t="s">
        <v>216</v>
      </c>
      <c r="E187" s="40">
        <v>0</v>
      </c>
      <c r="F187" s="40">
        <v>0</v>
      </c>
      <c r="G187" s="40">
        <v>15313.41</v>
      </c>
      <c r="H187" s="40">
        <v>0</v>
      </c>
      <c r="I187" s="40">
        <v>1.9433</v>
      </c>
      <c r="J187" s="40">
        <v>11064.631299999999</v>
      </c>
      <c r="R187" s="69" t="s">
        <v>117</v>
      </c>
    </row>
    <row r="188" spans="1:18">
      <c r="A188" s="39" t="s">
        <v>204</v>
      </c>
      <c r="B188" s="36">
        <v>52</v>
      </c>
      <c r="C188" s="36" t="s">
        <v>51</v>
      </c>
      <c r="D188" s="36" t="s">
        <v>217</v>
      </c>
      <c r="E188" s="40">
        <v>0</v>
      </c>
      <c r="F188" s="40">
        <v>0</v>
      </c>
      <c r="G188" s="40">
        <v>0</v>
      </c>
      <c r="H188" s="40">
        <v>0</v>
      </c>
      <c r="I188" s="40">
        <v>0.6</v>
      </c>
      <c r="J188" s="40">
        <v>1692.3717999999999</v>
      </c>
      <c r="R188" s="69" t="s">
        <v>118</v>
      </c>
    </row>
    <row r="189" spans="1:18">
      <c r="A189" s="39" t="s">
        <v>204</v>
      </c>
      <c r="B189" s="36">
        <v>52</v>
      </c>
      <c r="C189" s="36" t="s">
        <v>51</v>
      </c>
      <c r="D189" s="36" t="s">
        <v>218</v>
      </c>
      <c r="E189" s="40">
        <v>0</v>
      </c>
      <c r="F189" s="40">
        <v>0</v>
      </c>
      <c r="G189" s="40">
        <v>0</v>
      </c>
      <c r="H189" s="40">
        <v>0</v>
      </c>
      <c r="I189" s="40">
        <v>63.6051</v>
      </c>
      <c r="J189" s="40">
        <v>221457.61489999999</v>
      </c>
      <c r="R189" s="69" t="s">
        <v>45</v>
      </c>
    </row>
    <row r="190" spans="1:18">
      <c r="A190" s="39" t="s">
        <v>204</v>
      </c>
      <c r="B190" s="36">
        <v>52</v>
      </c>
      <c r="C190" s="36" t="s">
        <v>51</v>
      </c>
      <c r="D190" s="36" t="s">
        <v>219</v>
      </c>
      <c r="E190" s="40">
        <v>0</v>
      </c>
      <c r="F190" s="40">
        <v>0</v>
      </c>
      <c r="G190" s="40">
        <v>0</v>
      </c>
      <c r="H190" s="40">
        <v>0</v>
      </c>
      <c r="I190" s="40">
        <v>8.9499999999999993</v>
      </c>
      <c r="J190" s="40">
        <v>25712.9892</v>
      </c>
      <c r="R190" s="69" t="s">
        <v>43</v>
      </c>
    </row>
    <row r="191" spans="1:18">
      <c r="A191" s="39" t="s">
        <v>204</v>
      </c>
      <c r="B191" s="36">
        <v>52</v>
      </c>
      <c r="C191" s="36" t="s">
        <v>51</v>
      </c>
      <c r="D191" s="36" t="s">
        <v>220</v>
      </c>
      <c r="E191" s="40">
        <v>1678721.46</v>
      </c>
      <c r="F191" s="40">
        <v>1460885.54</v>
      </c>
      <c r="G191" s="40">
        <v>4706377.51</v>
      </c>
      <c r="H191" s="40">
        <v>4696272.07</v>
      </c>
      <c r="I191" s="40">
        <v>216.61510000000001</v>
      </c>
      <c r="J191" s="40">
        <v>373237.25160000002</v>
      </c>
      <c r="R191" s="69" t="s">
        <v>63</v>
      </c>
    </row>
    <row r="192" spans="1:18">
      <c r="A192" s="39" t="s">
        <v>205</v>
      </c>
      <c r="B192" s="36">
        <v>53</v>
      </c>
      <c r="C192" s="36" t="s">
        <v>52</v>
      </c>
      <c r="D192" s="36" t="s">
        <v>216</v>
      </c>
      <c r="E192" s="40">
        <v>207242.72</v>
      </c>
      <c r="F192" s="40">
        <v>133063.87</v>
      </c>
      <c r="G192" s="40">
        <v>484328.72</v>
      </c>
      <c r="H192" s="40">
        <v>511615.47</v>
      </c>
      <c r="I192" s="40">
        <v>15.6439</v>
      </c>
      <c r="J192" s="40">
        <v>151724.09839999999</v>
      </c>
      <c r="R192" s="69" t="s">
        <v>80</v>
      </c>
    </row>
    <row r="193" spans="1:18">
      <c r="A193" s="39" t="s">
        <v>205</v>
      </c>
      <c r="B193" s="36">
        <v>53</v>
      </c>
      <c r="C193" s="36" t="s">
        <v>52</v>
      </c>
      <c r="D193" s="36" t="s">
        <v>218</v>
      </c>
      <c r="E193" s="40">
        <v>221480.28</v>
      </c>
      <c r="F193" s="40">
        <v>214694.57</v>
      </c>
      <c r="G193" s="40">
        <v>663232.25</v>
      </c>
      <c r="H193" s="40">
        <v>519370.8</v>
      </c>
      <c r="I193" s="40">
        <v>0.85</v>
      </c>
      <c r="J193" s="40">
        <v>13684.121999999999</v>
      </c>
      <c r="R193" s="69" t="s">
        <v>34</v>
      </c>
    </row>
    <row r="194" spans="1:18">
      <c r="A194" s="39" t="s">
        <v>206</v>
      </c>
      <c r="B194" s="36">
        <v>54</v>
      </c>
      <c r="C194" s="36" t="s">
        <v>53</v>
      </c>
      <c r="D194" s="36" t="s">
        <v>216</v>
      </c>
      <c r="E194" s="40">
        <v>731747.3</v>
      </c>
      <c r="F194" s="40">
        <v>456764.69</v>
      </c>
      <c r="G194" s="40">
        <v>1356549.33</v>
      </c>
      <c r="H194" s="40">
        <v>1384080.86</v>
      </c>
      <c r="I194" s="40">
        <v>75.357699999999994</v>
      </c>
      <c r="J194" s="40">
        <v>416223.1398</v>
      </c>
      <c r="R194" s="69" t="s">
        <v>40</v>
      </c>
    </row>
    <row r="195" spans="1:18">
      <c r="A195" s="39" t="s">
        <v>206</v>
      </c>
      <c r="B195" s="36">
        <v>54</v>
      </c>
      <c r="C195" s="36" t="s">
        <v>53</v>
      </c>
      <c r="D195" s="36" t="s">
        <v>218</v>
      </c>
      <c r="E195" s="40">
        <v>1643556.39</v>
      </c>
      <c r="F195" s="40">
        <v>1568798.58</v>
      </c>
      <c r="G195" s="40">
        <v>4910561.96</v>
      </c>
      <c r="H195" s="40">
        <v>4514590.96</v>
      </c>
      <c r="I195" s="40">
        <v>49.4</v>
      </c>
      <c r="J195" s="40">
        <v>284672.2072</v>
      </c>
      <c r="R195" s="69" t="s">
        <v>110</v>
      </c>
    </row>
    <row r="196" spans="1:18">
      <c r="A196" s="39" t="s">
        <v>206</v>
      </c>
      <c r="B196" s="36">
        <v>54</v>
      </c>
      <c r="C196" s="36" t="s">
        <v>53</v>
      </c>
      <c r="D196" s="36" t="s">
        <v>219</v>
      </c>
      <c r="E196" s="40">
        <v>0</v>
      </c>
      <c r="F196" s="40">
        <v>0</v>
      </c>
      <c r="G196" s="40">
        <v>0</v>
      </c>
      <c r="H196" s="40">
        <v>0</v>
      </c>
      <c r="I196" s="40">
        <v>4.03</v>
      </c>
      <c r="J196" s="40">
        <v>20942.789499999999</v>
      </c>
      <c r="R196" s="69" t="s">
        <v>134</v>
      </c>
    </row>
    <row r="197" spans="1:18">
      <c r="A197" s="39" t="s">
        <v>206</v>
      </c>
      <c r="B197" s="36">
        <v>54</v>
      </c>
      <c r="C197" s="36" t="s">
        <v>53</v>
      </c>
      <c r="D197" s="36" t="s">
        <v>220</v>
      </c>
      <c r="E197" s="40">
        <v>0</v>
      </c>
      <c r="F197" s="40">
        <v>0</v>
      </c>
      <c r="G197" s="40">
        <v>0</v>
      </c>
      <c r="H197" s="40">
        <v>0</v>
      </c>
      <c r="I197" s="40">
        <v>36.630000000000003</v>
      </c>
      <c r="J197" s="40">
        <v>149428.6741</v>
      </c>
      <c r="R197" s="69" t="s">
        <v>150</v>
      </c>
    </row>
    <row r="198" spans="1:18">
      <c r="A198" s="39" t="s">
        <v>207</v>
      </c>
      <c r="B198" s="36">
        <v>55</v>
      </c>
      <c r="C198" s="36" t="s">
        <v>54</v>
      </c>
      <c r="D198" s="36" t="s">
        <v>216</v>
      </c>
      <c r="E198" s="40">
        <v>0</v>
      </c>
      <c r="F198" s="40">
        <v>0</v>
      </c>
      <c r="G198" s="40">
        <v>0</v>
      </c>
      <c r="H198" s="40">
        <v>0</v>
      </c>
      <c r="I198" s="40">
        <v>1.96</v>
      </c>
      <c r="J198" s="40">
        <v>5534.4912000000004</v>
      </c>
      <c r="R198" s="69" t="s">
        <v>148</v>
      </c>
    </row>
    <row r="199" spans="1:18">
      <c r="A199" s="39" t="s">
        <v>207</v>
      </c>
      <c r="B199" s="36">
        <v>55</v>
      </c>
      <c r="C199" s="36" t="s">
        <v>54</v>
      </c>
      <c r="D199" s="36" t="s">
        <v>217</v>
      </c>
      <c r="E199" s="40">
        <v>0</v>
      </c>
      <c r="F199" s="40">
        <v>0</v>
      </c>
      <c r="G199" s="40">
        <v>0</v>
      </c>
      <c r="H199" s="40">
        <v>0</v>
      </c>
      <c r="I199" s="40">
        <v>4</v>
      </c>
      <c r="J199" s="40">
        <v>7863.7831999999999</v>
      </c>
      <c r="R199" s="69" t="s">
        <v>161</v>
      </c>
    </row>
    <row r="200" spans="1:18">
      <c r="A200" s="39" t="s">
        <v>207</v>
      </c>
      <c r="B200" s="36">
        <v>55</v>
      </c>
      <c r="C200" s="36" t="s">
        <v>54</v>
      </c>
      <c r="D200" s="36" t="s">
        <v>220</v>
      </c>
      <c r="E200" s="40">
        <v>1459959.59</v>
      </c>
      <c r="F200" s="40">
        <v>959146.29</v>
      </c>
      <c r="G200" s="40">
        <v>3133394.86</v>
      </c>
      <c r="H200" s="40">
        <v>2629997.79</v>
      </c>
      <c r="I200" s="40">
        <v>31.57</v>
      </c>
      <c r="J200" s="40">
        <v>61256.128700000001</v>
      </c>
    </row>
    <row r="201" spans="1:18">
      <c r="A201" s="39" t="s">
        <v>208</v>
      </c>
      <c r="B201" s="36">
        <v>56</v>
      </c>
      <c r="C201" s="36" t="s">
        <v>55</v>
      </c>
      <c r="D201" s="36" t="s">
        <v>216</v>
      </c>
      <c r="E201" s="40">
        <v>3146019.49</v>
      </c>
      <c r="F201" s="40">
        <v>3142584.04</v>
      </c>
      <c r="G201" s="40">
        <v>9654440.8900000006</v>
      </c>
      <c r="H201" s="40">
        <v>9485825.6699999999</v>
      </c>
      <c r="I201" s="40">
        <v>228.2944</v>
      </c>
      <c r="J201" s="40">
        <v>2001640.7973</v>
      </c>
    </row>
    <row r="202" spans="1:18">
      <c r="A202" s="39" t="s">
        <v>208</v>
      </c>
      <c r="B202" s="36">
        <v>56</v>
      </c>
      <c r="C202" s="36" t="s">
        <v>55</v>
      </c>
      <c r="D202" s="36" t="s">
        <v>217</v>
      </c>
      <c r="E202" s="40">
        <v>239840.48</v>
      </c>
      <c r="F202" s="40">
        <v>216331.61</v>
      </c>
      <c r="G202" s="40">
        <v>717249.53</v>
      </c>
      <c r="H202" s="40">
        <v>610290.98</v>
      </c>
      <c r="I202" s="40">
        <v>39.592599999999997</v>
      </c>
      <c r="J202" s="40">
        <v>150196.9376</v>
      </c>
    </row>
    <row r="203" spans="1:18">
      <c r="A203" s="39" t="s">
        <v>208</v>
      </c>
      <c r="B203" s="36">
        <v>56</v>
      </c>
      <c r="C203" s="36" t="s">
        <v>55</v>
      </c>
      <c r="D203" s="36" t="s">
        <v>218</v>
      </c>
      <c r="E203" s="40">
        <v>6208593.6799999997</v>
      </c>
      <c r="F203" s="40">
        <v>3833775.22</v>
      </c>
      <c r="G203" s="40">
        <v>16648277.25</v>
      </c>
      <c r="H203" s="40">
        <v>11478766.439999999</v>
      </c>
      <c r="I203" s="40">
        <v>123.4058</v>
      </c>
      <c r="J203" s="40">
        <v>981122.5514</v>
      </c>
    </row>
    <row r="204" spans="1:18">
      <c r="A204" s="39" t="s">
        <v>208</v>
      </c>
      <c r="B204" s="36">
        <v>56</v>
      </c>
      <c r="C204" s="36" t="s">
        <v>55</v>
      </c>
      <c r="D204" s="36" t="s">
        <v>219</v>
      </c>
      <c r="E204" s="40">
        <v>30720.74</v>
      </c>
      <c r="F204" s="40">
        <v>3471429.82</v>
      </c>
      <c r="G204" s="40">
        <v>3534569.86</v>
      </c>
      <c r="H204" s="40">
        <v>8304031.0899999999</v>
      </c>
      <c r="I204" s="40">
        <v>66.563000000000002</v>
      </c>
      <c r="J204" s="40">
        <v>563427.47660000005</v>
      </c>
    </row>
    <row r="205" spans="1:18">
      <c r="A205" s="39" t="s">
        <v>208</v>
      </c>
      <c r="B205" s="36">
        <v>56</v>
      </c>
      <c r="C205" s="36" t="s">
        <v>55</v>
      </c>
      <c r="D205" s="36" t="s">
        <v>220</v>
      </c>
      <c r="E205" s="40">
        <v>2603536.27</v>
      </c>
      <c r="F205" s="40">
        <v>2369608.31</v>
      </c>
      <c r="G205" s="40">
        <v>7759687.4199999999</v>
      </c>
      <c r="H205" s="40">
        <v>7035299.8799999999</v>
      </c>
      <c r="I205" s="40">
        <v>164.04900000000001</v>
      </c>
      <c r="J205" s="40">
        <v>925051.73860000004</v>
      </c>
    </row>
    <row r="206" spans="1:18">
      <c r="A206" s="39" t="s">
        <v>209</v>
      </c>
      <c r="B206" s="36">
        <v>57</v>
      </c>
      <c r="C206" s="36" t="s">
        <v>56</v>
      </c>
      <c r="D206" s="36" t="s">
        <v>217</v>
      </c>
      <c r="E206" s="40">
        <v>415446.34</v>
      </c>
      <c r="F206" s="40">
        <v>444105.74</v>
      </c>
      <c r="G206" s="40">
        <v>1246339.8400000001</v>
      </c>
      <c r="H206" s="40">
        <v>1332317.2</v>
      </c>
      <c r="I206" s="40">
        <v>48</v>
      </c>
      <c r="J206" s="40">
        <v>228360.56219999999</v>
      </c>
    </row>
    <row r="207" spans="1:18">
      <c r="A207" s="39" t="s">
        <v>209</v>
      </c>
      <c r="B207" s="36">
        <v>57</v>
      </c>
      <c r="C207" s="36" t="s">
        <v>56</v>
      </c>
      <c r="D207" s="36" t="s">
        <v>218</v>
      </c>
      <c r="E207" s="40">
        <v>1133748.8999999999</v>
      </c>
      <c r="F207" s="40">
        <v>1312970.8899999999</v>
      </c>
      <c r="G207" s="40">
        <v>3259381.34</v>
      </c>
      <c r="H207" s="40">
        <v>3593222.76</v>
      </c>
      <c r="I207" s="40">
        <v>42.174999999999997</v>
      </c>
      <c r="J207" s="40">
        <v>252571.0097</v>
      </c>
    </row>
    <row r="208" spans="1:18">
      <c r="A208" s="39" t="s">
        <v>209</v>
      </c>
      <c r="B208" s="36">
        <v>57</v>
      </c>
      <c r="C208" s="36" t="s">
        <v>56</v>
      </c>
      <c r="D208" s="36" t="s">
        <v>219</v>
      </c>
      <c r="E208" s="40">
        <v>0</v>
      </c>
      <c r="F208" s="40">
        <v>0</v>
      </c>
      <c r="G208" s="40">
        <v>0</v>
      </c>
      <c r="H208" s="40">
        <v>0</v>
      </c>
      <c r="I208" s="40">
        <v>4.2</v>
      </c>
      <c r="J208" s="40">
        <v>23252.9385</v>
      </c>
    </row>
    <row r="209" spans="1:10">
      <c r="A209" s="39" t="s">
        <v>209</v>
      </c>
      <c r="B209" s="36">
        <v>57</v>
      </c>
      <c r="C209" s="36" t="s">
        <v>56</v>
      </c>
      <c r="D209" s="36" t="s">
        <v>220</v>
      </c>
      <c r="E209" s="40">
        <v>374203.41</v>
      </c>
      <c r="F209" s="40">
        <v>340244.03</v>
      </c>
      <c r="G209" s="40">
        <v>1091098.06</v>
      </c>
      <c r="H209" s="40">
        <v>974390.37</v>
      </c>
      <c r="I209" s="40">
        <v>20.465</v>
      </c>
      <c r="J209" s="40">
        <v>99971.796199999997</v>
      </c>
    </row>
    <row r="210" spans="1:10">
      <c r="A210" s="39" t="s">
        <v>210</v>
      </c>
      <c r="B210" s="36">
        <v>58</v>
      </c>
      <c r="C210" s="36" t="s">
        <v>57</v>
      </c>
      <c r="D210" s="36" t="s">
        <v>216</v>
      </c>
      <c r="E210" s="40">
        <v>1705651.34</v>
      </c>
      <c r="F210" s="40">
        <v>1717072.01</v>
      </c>
      <c r="G210" s="40">
        <v>4555495.2</v>
      </c>
      <c r="H210" s="40">
        <v>4345632.1399999997</v>
      </c>
      <c r="I210" s="40">
        <v>69.349999999999994</v>
      </c>
      <c r="J210" s="40">
        <v>578827.42749999999</v>
      </c>
    </row>
    <row r="211" spans="1:10">
      <c r="A211" s="39" t="s">
        <v>210</v>
      </c>
      <c r="B211" s="36">
        <v>58</v>
      </c>
      <c r="C211" s="36" t="s">
        <v>57</v>
      </c>
      <c r="D211" s="36" t="s">
        <v>218</v>
      </c>
      <c r="E211" s="40">
        <v>2262179.17</v>
      </c>
      <c r="F211" s="40">
        <v>2227018.4300000002</v>
      </c>
      <c r="G211" s="40">
        <v>6540971.8700000001</v>
      </c>
      <c r="H211" s="40">
        <v>6533311.0700000003</v>
      </c>
      <c r="I211" s="40">
        <v>27.490300000000001</v>
      </c>
      <c r="J211" s="40">
        <v>222015.99770000001</v>
      </c>
    </row>
    <row r="212" spans="1:10">
      <c r="A212" s="39" t="s">
        <v>210</v>
      </c>
      <c r="B212" s="36">
        <v>58</v>
      </c>
      <c r="C212" s="36" t="s">
        <v>57</v>
      </c>
      <c r="D212" s="36" t="s">
        <v>219</v>
      </c>
      <c r="E212" s="40">
        <v>917701.67</v>
      </c>
      <c r="F212" s="40">
        <v>1160523.83</v>
      </c>
      <c r="G212" s="40">
        <v>2630464.7000000002</v>
      </c>
      <c r="H212" s="40">
        <v>3396498.87</v>
      </c>
      <c r="I212" s="40">
        <v>3.7124999999999999</v>
      </c>
      <c r="J212" s="40">
        <v>30783.0723</v>
      </c>
    </row>
    <row r="213" spans="1:10">
      <c r="A213" s="39" t="s">
        <v>210</v>
      </c>
      <c r="B213" s="36">
        <v>58</v>
      </c>
      <c r="C213" s="36" t="s">
        <v>57</v>
      </c>
      <c r="D213" s="36" t="s">
        <v>220</v>
      </c>
      <c r="E213" s="40">
        <v>253989.61</v>
      </c>
      <c r="F213" s="40">
        <v>284280.19</v>
      </c>
      <c r="G213" s="40">
        <v>778883.22</v>
      </c>
      <c r="H213" s="40">
        <v>857834.14</v>
      </c>
      <c r="I213" s="40">
        <v>55.938099999999999</v>
      </c>
      <c r="J213" s="40">
        <v>318455.62270000001</v>
      </c>
    </row>
    <row r="214" spans="1:10">
      <c r="A214" s="39" t="s">
        <v>211</v>
      </c>
      <c r="B214" s="36">
        <v>59</v>
      </c>
      <c r="C214" s="36" t="s">
        <v>58</v>
      </c>
      <c r="D214" s="36" t="s">
        <v>216</v>
      </c>
      <c r="E214" s="40">
        <v>109476.5</v>
      </c>
      <c r="F214" s="40">
        <v>160182.54999999999</v>
      </c>
      <c r="G214" s="40">
        <v>334402.96999999997</v>
      </c>
      <c r="H214" s="40">
        <v>507997.65</v>
      </c>
      <c r="I214" s="40">
        <v>7.25</v>
      </c>
      <c r="J214" s="40">
        <v>64950.9879</v>
      </c>
    </row>
    <row r="215" spans="1:10">
      <c r="A215" s="39" t="s">
        <v>211</v>
      </c>
      <c r="B215" s="36">
        <v>59</v>
      </c>
      <c r="C215" s="36" t="s">
        <v>58</v>
      </c>
      <c r="D215" s="36" t="s">
        <v>217</v>
      </c>
      <c r="E215" s="40">
        <v>71799.77</v>
      </c>
      <c r="F215" s="40">
        <v>79763.62</v>
      </c>
      <c r="G215" s="40">
        <v>200781.66</v>
      </c>
      <c r="H215" s="40">
        <v>226993.58</v>
      </c>
      <c r="I215" s="40">
        <v>0</v>
      </c>
      <c r="J215" s="40">
        <v>0</v>
      </c>
    </row>
    <row r="216" spans="1:10">
      <c r="A216" s="39" t="s">
        <v>211</v>
      </c>
      <c r="B216" s="36">
        <v>59</v>
      </c>
      <c r="C216" s="36" t="s">
        <v>58</v>
      </c>
      <c r="D216" s="36" t="s">
        <v>218</v>
      </c>
      <c r="E216" s="40">
        <v>1036392.82</v>
      </c>
      <c r="F216" s="40">
        <v>947887.6</v>
      </c>
      <c r="G216" s="40">
        <v>1962269.53</v>
      </c>
      <c r="H216" s="40">
        <v>2649465.46</v>
      </c>
      <c r="I216" s="40">
        <v>9.7002000000000006</v>
      </c>
      <c r="J216" s="40">
        <v>70862.665900000007</v>
      </c>
    </row>
    <row r="217" spans="1:10">
      <c r="A217" s="39" t="s">
        <v>211</v>
      </c>
      <c r="B217" s="36">
        <v>59</v>
      </c>
      <c r="C217" s="36" t="s">
        <v>58</v>
      </c>
      <c r="D217" s="36" t="s">
        <v>219</v>
      </c>
      <c r="E217" s="40">
        <v>0</v>
      </c>
      <c r="F217" s="40">
        <v>0</v>
      </c>
      <c r="G217" s="40">
        <v>0</v>
      </c>
      <c r="H217" s="40">
        <v>0</v>
      </c>
      <c r="I217" s="40">
        <v>4.3499999999999996</v>
      </c>
      <c r="J217" s="40">
        <v>28693.9696</v>
      </c>
    </row>
    <row r="218" spans="1:10">
      <c r="A218" s="39" t="s">
        <v>211</v>
      </c>
      <c r="B218" s="36">
        <v>59</v>
      </c>
      <c r="C218" s="36" t="s">
        <v>58</v>
      </c>
      <c r="D218" s="36" t="s">
        <v>220</v>
      </c>
      <c r="E218" s="40">
        <v>145727.85999999999</v>
      </c>
      <c r="F218" s="40">
        <v>1763423.84</v>
      </c>
      <c r="G218" s="40">
        <v>740788.46</v>
      </c>
      <c r="H218" s="40">
        <v>2027539.84</v>
      </c>
      <c r="I218" s="40">
        <v>22.2</v>
      </c>
      <c r="J218" s="40">
        <v>110142.14230000001</v>
      </c>
    </row>
    <row r="219" spans="1:10">
      <c r="A219" s="39" t="s">
        <v>212</v>
      </c>
      <c r="B219" s="36">
        <v>60</v>
      </c>
      <c r="C219" s="36" t="s">
        <v>59</v>
      </c>
      <c r="D219" s="36" t="s">
        <v>216</v>
      </c>
      <c r="E219" s="40">
        <v>2144265.2999999998</v>
      </c>
      <c r="F219" s="40">
        <v>3150662.17</v>
      </c>
      <c r="G219" s="40">
        <v>4746873.01</v>
      </c>
      <c r="H219" s="40">
        <v>4314928.1100000003</v>
      </c>
      <c r="I219" s="40">
        <v>28.714200000000002</v>
      </c>
      <c r="J219" s="40">
        <v>219910.4405</v>
      </c>
    </row>
    <row r="220" spans="1:10">
      <c r="A220" s="39" t="s">
        <v>212</v>
      </c>
      <c r="B220" s="36">
        <v>60</v>
      </c>
      <c r="C220" s="36" t="s">
        <v>59</v>
      </c>
      <c r="D220" s="36" t="s">
        <v>218</v>
      </c>
      <c r="E220" s="40">
        <v>340728.51</v>
      </c>
      <c r="F220" s="40">
        <v>764800.25</v>
      </c>
      <c r="G220" s="40">
        <v>871091.91</v>
      </c>
      <c r="H220" s="40">
        <v>1152724.6499999999</v>
      </c>
      <c r="I220" s="40">
        <v>12.15</v>
      </c>
      <c r="J220" s="40">
        <v>77224.972299999994</v>
      </c>
    </row>
    <row r="221" spans="1:10">
      <c r="A221" s="39" t="s">
        <v>212</v>
      </c>
      <c r="B221" s="36">
        <v>60</v>
      </c>
      <c r="C221" s="36" t="s">
        <v>59</v>
      </c>
      <c r="D221" s="36" t="s">
        <v>220</v>
      </c>
      <c r="E221" s="40">
        <v>428784.16</v>
      </c>
      <c r="F221" s="40">
        <v>2090743.63</v>
      </c>
      <c r="G221" s="40">
        <v>1294603.26</v>
      </c>
      <c r="H221" s="40">
        <v>2101482.85</v>
      </c>
      <c r="I221" s="40">
        <v>16.45</v>
      </c>
      <c r="J221" s="40">
        <v>102651.4857</v>
      </c>
    </row>
    <row r="222" spans="1:10">
      <c r="A222" s="39" t="s">
        <v>203</v>
      </c>
      <c r="B222" s="36">
        <v>61</v>
      </c>
      <c r="C222" s="36" t="s">
        <v>60</v>
      </c>
      <c r="D222" s="36" t="s">
        <v>216</v>
      </c>
      <c r="E222" s="40">
        <v>717380.24</v>
      </c>
      <c r="F222" s="40">
        <v>1016489.48</v>
      </c>
      <c r="G222" s="40">
        <v>2382742.62</v>
      </c>
      <c r="H222" s="40">
        <v>2711772.14</v>
      </c>
      <c r="I222" s="40">
        <v>37.0884</v>
      </c>
      <c r="J222" s="40">
        <v>237711.69889999999</v>
      </c>
    </row>
    <row r="223" spans="1:10">
      <c r="A223" s="39" t="s">
        <v>204</v>
      </c>
      <c r="B223" s="36">
        <v>62</v>
      </c>
      <c r="C223" s="36" t="s">
        <v>61</v>
      </c>
      <c r="D223" s="36" t="s">
        <v>216</v>
      </c>
      <c r="E223" s="40">
        <v>5138938.68</v>
      </c>
      <c r="F223" s="40">
        <v>4441340.66</v>
      </c>
      <c r="G223" s="40">
        <v>13513706.77</v>
      </c>
      <c r="H223" s="40">
        <v>13092088.369999999</v>
      </c>
      <c r="I223" s="40">
        <v>384.54849999999999</v>
      </c>
      <c r="J223" s="40">
        <v>2917300.8325999998</v>
      </c>
    </row>
    <row r="224" spans="1:10">
      <c r="A224" s="39" t="s">
        <v>204</v>
      </c>
      <c r="B224" s="36">
        <v>62</v>
      </c>
      <c r="C224" s="36" t="s">
        <v>61</v>
      </c>
      <c r="D224" s="36" t="s">
        <v>217</v>
      </c>
      <c r="E224" s="40">
        <v>333244.86</v>
      </c>
      <c r="F224" s="40">
        <v>443924.88</v>
      </c>
      <c r="G224" s="40">
        <v>869480.59</v>
      </c>
      <c r="H224" s="40">
        <v>1246239.6499999999</v>
      </c>
      <c r="I224" s="40">
        <v>89.341999999999999</v>
      </c>
      <c r="J224" s="40">
        <v>181043.27340000001</v>
      </c>
    </row>
    <row r="225" spans="1:10">
      <c r="A225" s="39" t="s">
        <v>204</v>
      </c>
      <c r="B225" s="36">
        <v>62</v>
      </c>
      <c r="C225" s="36" t="s">
        <v>61</v>
      </c>
      <c r="D225" s="36" t="s">
        <v>218</v>
      </c>
      <c r="E225" s="40">
        <v>1158902.1100000001</v>
      </c>
      <c r="F225" s="40">
        <v>1079013.54</v>
      </c>
      <c r="G225" s="40">
        <v>2425214.5499999998</v>
      </c>
      <c r="H225" s="40">
        <v>3177052.47</v>
      </c>
      <c r="I225" s="40">
        <v>79.635000000000005</v>
      </c>
      <c r="J225" s="40">
        <v>288353.22070000001</v>
      </c>
    </row>
    <row r="226" spans="1:10">
      <c r="A226" s="39" t="s">
        <v>204</v>
      </c>
      <c r="B226" s="36">
        <v>62</v>
      </c>
      <c r="C226" s="36" t="s">
        <v>61</v>
      </c>
      <c r="D226" s="36" t="s">
        <v>219</v>
      </c>
      <c r="E226" s="40">
        <v>804341.96</v>
      </c>
      <c r="F226" s="40">
        <v>394941.96</v>
      </c>
      <c r="G226" s="40">
        <v>1748964.54</v>
      </c>
      <c r="H226" s="40">
        <v>1521741.3</v>
      </c>
      <c r="I226" s="40">
        <v>60.951000000000001</v>
      </c>
      <c r="J226" s="40">
        <v>381794.55839999998</v>
      </c>
    </row>
    <row r="227" spans="1:10">
      <c r="A227" s="39" t="s">
        <v>204</v>
      </c>
      <c r="B227" s="36">
        <v>62</v>
      </c>
      <c r="C227" s="36" t="s">
        <v>61</v>
      </c>
      <c r="D227" s="36" t="s">
        <v>220</v>
      </c>
      <c r="E227" s="40">
        <v>5928100.0899999999</v>
      </c>
      <c r="F227" s="40">
        <v>7329717.8200000003</v>
      </c>
      <c r="G227" s="40">
        <v>18126133.280000001</v>
      </c>
      <c r="H227" s="40">
        <v>19757703.18</v>
      </c>
      <c r="I227" s="40">
        <v>352.48599999999999</v>
      </c>
      <c r="J227" s="40">
        <v>1757726.2929</v>
      </c>
    </row>
    <row r="228" spans="1:10">
      <c r="A228" s="39" t="s">
        <v>205</v>
      </c>
      <c r="B228" s="36">
        <v>63</v>
      </c>
      <c r="C228" s="36" t="s">
        <v>62</v>
      </c>
      <c r="D228" s="36" t="s">
        <v>216</v>
      </c>
      <c r="E228" s="40">
        <v>98222.080000000002</v>
      </c>
      <c r="F228" s="40">
        <v>0</v>
      </c>
      <c r="G228" s="40">
        <v>98222.080000000002</v>
      </c>
      <c r="H228" s="40">
        <v>0</v>
      </c>
      <c r="I228" s="40">
        <v>2</v>
      </c>
      <c r="J228" s="40">
        <v>7472.2166999999999</v>
      </c>
    </row>
    <row r="229" spans="1:10">
      <c r="A229" s="39" t="s">
        <v>205</v>
      </c>
      <c r="B229" s="36">
        <v>63</v>
      </c>
      <c r="C229" s="36" t="s">
        <v>62</v>
      </c>
      <c r="D229" s="36" t="s">
        <v>217</v>
      </c>
      <c r="E229" s="40">
        <v>6177.38</v>
      </c>
      <c r="F229" s="40">
        <v>9005.27</v>
      </c>
      <c r="G229" s="40">
        <v>20952.95</v>
      </c>
      <c r="H229" s="40">
        <v>30242.09</v>
      </c>
      <c r="I229" s="40">
        <v>5.6092000000000004</v>
      </c>
      <c r="J229" s="40">
        <v>10652.653200000001</v>
      </c>
    </row>
    <row r="230" spans="1:10">
      <c r="A230" s="39" t="s">
        <v>205</v>
      </c>
      <c r="B230" s="36">
        <v>63</v>
      </c>
      <c r="C230" s="36" t="s">
        <v>62</v>
      </c>
      <c r="D230" s="36" t="s">
        <v>218</v>
      </c>
      <c r="E230" s="40">
        <v>638415.81000000006</v>
      </c>
      <c r="F230" s="40">
        <v>472830</v>
      </c>
      <c r="G230" s="40">
        <v>1495661.65</v>
      </c>
      <c r="H230" s="40">
        <v>1318490</v>
      </c>
      <c r="I230" s="40">
        <v>8.6783999999999999</v>
      </c>
      <c r="J230" s="40">
        <v>39856.601600000002</v>
      </c>
    </row>
    <row r="231" spans="1:10">
      <c r="A231" s="39" t="s">
        <v>205</v>
      </c>
      <c r="B231" s="36">
        <v>63</v>
      </c>
      <c r="C231" s="36" t="s">
        <v>62</v>
      </c>
      <c r="D231" s="36" t="s">
        <v>219</v>
      </c>
      <c r="E231" s="40">
        <v>17256.87</v>
      </c>
      <c r="F231" s="40">
        <v>0</v>
      </c>
      <c r="G231" s="40">
        <v>34513.75</v>
      </c>
      <c r="H231" s="40">
        <v>1918.36</v>
      </c>
      <c r="I231" s="40">
        <v>0</v>
      </c>
      <c r="J231" s="40">
        <v>0</v>
      </c>
    </row>
    <row r="232" spans="1:10">
      <c r="A232" s="39" t="s">
        <v>206</v>
      </c>
      <c r="B232" s="36">
        <v>64</v>
      </c>
      <c r="C232" s="36" t="s">
        <v>63</v>
      </c>
      <c r="D232" s="36" t="s">
        <v>216</v>
      </c>
      <c r="E232" s="40">
        <v>0</v>
      </c>
      <c r="F232" s="40">
        <v>0</v>
      </c>
      <c r="G232" s="40">
        <v>0</v>
      </c>
      <c r="H232" s="40">
        <v>0</v>
      </c>
      <c r="I232" s="40">
        <v>4</v>
      </c>
      <c r="J232" s="40">
        <v>24621.86</v>
      </c>
    </row>
    <row r="233" spans="1:10">
      <c r="A233" s="39" t="s">
        <v>206</v>
      </c>
      <c r="B233" s="36">
        <v>64</v>
      </c>
      <c r="C233" s="36" t="s">
        <v>63</v>
      </c>
      <c r="D233" s="36" t="s">
        <v>219</v>
      </c>
      <c r="E233" s="40">
        <v>79752.88</v>
      </c>
      <c r="F233" s="40">
        <v>454005.02</v>
      </c>
      <c r="G233" s="40">
        <v>325400.77</v>
      </c>
      <c r="H233" s="40">
        <v>1412076.08</v>
      </c>
      <c r="I233" s="40">
        <v>0</v>
      </c>
      <c r="J233" s="40">
        <v>0</v>
      </c>
    </row>
    <row r="234" spans="1:10">
      <c r="A234" s="39" t="s">
        <v>206</v>
      </c>
      <c r="B234" s="36">
        <v>64</v>
      </c>
      <c r="C234" s="36" t="s">
        <v>63</v>
      </c>
      <c r="D234" s="36" t="s">
        <v>220</v>
      </c>
      <c r="E234" s="40">
        <v>323825.37</v>
      </c>
      <c r="F234" s="40">
        <v>0</v>
      </c>
      <c r="G234" s="40">
        <v>971796.11</v>
      </c>
      <c r="H234" s="40">
        <v>0</v>
      </c>
      <c r="I234" s="40">
        <v>0</v>
      </c>
      <c r="J234" s="40">
        <v>0</v>
      </c>
    </row>
    <row r="235" spans="1:10">
      <c r="A235" s="39" t="s">
        <v>207</v>
      </c>
      <c r="B235" s="36">
        <v>65</v>
      </c>
      <c r="C235" s="36" t="s">
        <v>64</v>
      </c>
      <c r="D235" s="36" t="s">
        <v>216</v>
      </c>
      <c r="E235" s="40">
        <v>1119322.56</v>
      </c>
      <c r="F235" s="40">
        <v>611344.35</v>
      </c>
      <c r="G235" s="40">
        <v>2417605.5699999998</v>
      </c>
      <c r="H235" s="40">
        <v>1747104.26</v>
      </c>
      <c r="I235" s="40">
        <v>81.671999999999997</v>
      </c>
      <c r="J235" s="40">
        <v>353876.42</v>
      </c>
    </row>
    <row r="236" spans="1:10">
      <c r="A236" s="39" t="s">
        <v>207</v>
      </c>
      <c r="B236" s="36">
        <v>65</v>
      </c>
      <c r="C236" s="36" t="s">
        <v>64</v>
      </c>
      <c r="D236" s="36" t="s">
        <v>217</v>
      </c>
      <c r="E236" s="40">
        <v>14395.19</v>
      </c>
      <c r="F236" s="40">
        <v>17079.939999999999</v>
      </c>
      <c r="G236" s="40">
        <v>52031.18</v>
      </c>
      <c r="H236" s="40">
        <v>-46616.71</v>
      </c>
      <c r="I236" s="40">
        <v>0.15920000000000001</v>
      </c>
      <c r="J236" s="40">
        <v>606.88030000000003</v>
      </c>
    </row>
    <row r="237" spans="1:10">
      <c r="A237" s="39" t="s">
        <v>207</v>
      </c>
      <c r="B237" s="36">
        <v>65</v>
      </c>
      <c r="C237" s="36" t="s">
        <v>64</v>
      </c>
      <c r="D237" s="36" t="s">
        <v>218</v>
      </c>
      <c r="E237" s="40">
        <v>361358.63</v>
      </c>
      <c r="F237" s="40">
        <v>520317.14</v>
      </c>
      <c r="G237" s="40">
        <v>1086915.92</v>
      </c>
      <c r="H237" s="40">
        <v>1252201.42</v>
      </c>
      <c r="I237" s="40">
        <v>7.0713999999999997</v>
      </c>
      <c r="J237" s="40">
        <v>31007.5121</v>
      </c>
    </row>
    <row r="238" spans="1:10">
      <c r="A238" s="39" t="s">
        <v>208</v>
      </c>
      <c r="B238" s="36">
        <v>66</v>
      </c>
      <c r="C238" s="36" t="s">
        <v>65</v>
      </c>
      <c r="D238" s="36" t="s">
        <v>216</v>
      </c>
      <c r="E238" s="40">
        <v>1602225.69</v>
      </c>
      <c r="F238" s="40">
        <v>3827928.28</v>
      </c>
      <c r="G238" s="40">
        <v>4747273.8099999996</v>
      </c>
      <c r="H238" s="40">
        <v>10383114.68</v>
      </c>
      <c r="I238" s="40">
        <v>322.29629999999997</v>
      </c>
      <c r="J238" s="40">
        <v>2692940.4523999998</v>
      </c>
    </row>
    <row r="239" spans="1:10">
      <c r="A239" s="39" t="s">
        <v>208</v>
      </c>
      <c r="B239" s="36">
        <v>66</v>
      </c>
      <c r="C239" s="36" t="s">
        <v>65</v>
      </c>
      <c r="D239" s="36" t="s">
        <v>218</v>
      </c>
      <c r="E239" s="40">
        <v>380716.97</v>
      </c>
      <c r="F239" s="40">
        <v>208828.03</v>
      </c>
      <c r="G239" s="40">
        <v>1046364.25</v>
      </c>
      <c r="H239" s="40">
        <v>837638.66</v>
      </c>
      <c r="I239" s="40">
        <v>1</v>
      </c>
      <c r="J239" s="40">
        <v>6504.7166999999999</v>
      </c>
    </row>
    <row r="240" spans="1:10">
      <c r="A240" s="39" t="s">
        <v>208</v>
      </c>
      <c r="B240" s="36">
        <v>66</v>
      </c>
      <c r="C240" s="36" t="s">
        <v>65</v>
      </c>
      <c r="D240" s="36" t="s">
        <v>219</v>
      </c>
      <c r="E240" s="40">
        <v>20838</v>
      </c>
      <c r="F240" s="40">
        <v>-1963077.74</v>
      </c>
      <c r="G240" s="40">
        <v>63414</v>
      </c>
      <c r="H240" s="40">
        <v>-1711788.5</v>
      </c>
      <c r="I240" s="40">
        <v>0</v>
      </c>
      <c r="J240" s="40">
        <v>0</v>
      </c>
    </row>
    <row r="241" spans="1:10">
      <c r="A241" s="39" t="s">
        <v>208</v>
      </c>
      <c r="B241" s="36">
        <v>66</v>
      </c>
      <c r="C241" s="36" t="s">
        <v>65</v>
      </c>
      <c r="D241" s="36" t="s">
        <v>220</v>
      </c>
      <c r="E241" s="40">
        <v>4713034.22</v>
      </c>
      <c r="F241" s="40">
        <v>5728912.4199999999</v>
      </c>
      <c r="G241" s="40">
        <v>13030910.460000001</v>
      </c>
      <c r="H241" s="40">
        <v>11956348.810000001</v>
      </c>
      <c r="I241" s="40">
        <v>0</v>
      </c>
      <c r="J241" s="40">
        <v>0</v>
      </c>
    </row>
    <row r="242" spans="1:10">
      <c r="A242" s="39" t="s">
        <v>209</v>
      </c>
      <c r="B242" s="36">
        <v>67</v>
      </c>
      <c r="C242" s="36" t="s">
        <v>66</v>
      </c>
      <c r="D242" s="36" t="s">
        <v>216</v>
      </c>
      <c r="E242" s="40">
        <v>1654338.38</v>
      </c>
      <c r="F242" s="40">
        <v>2939574.44</v>
      </c>
      <c r="G242" s="40">
        <v>5728892.1100000003</v>
      </c>
      <c r="H242" s="40">
        <v>7004858.2599999998</v>
      </c>
      <c r="I242" s="40">
        <v>531.38599999999997</v>
      </c>
      <c r="J242" s="40">
        <v>3409225.3136999998</v>
      </c>
    </row>
    <row r="243" spans="1:10">
      <c r="A243" s="39" t="s">
        <v>209</v>
      </c>
      <c r="B243" s="36">
        <v>67</v>
      </c>
      <c r="C243" s="36" t="s">
        <v>66</v>
      </c>
      <c r="D243" s="36" t="s">
        <v>217</v>
      </c>
      <c r="E243" s="40">
        <v>6053139.8700000001</v>
      </c>
      <c r="F243" s="40">
        <v>2982397.7</v>
      </c>
      <c r="G243" s="40">
        <v>13846029.789999999</v>
      </c>
      <c r="H243" s="40">
        <v>8696913</v>
      </c>
      <c r="I243" s="40">
        <v>1168.7791</v>
      </c>
      <c r="J243" s="40">
        <v>4267735.5322000002</v>
      </c>
    </row>
    <row r="244" spans="1:10">
      <c r="A244" s="39" t="s">
        <v>209</v>
      </c>
      <c r="B244" s="36">
        <v>67</v>
      </c>
      <c r="C244" s="36" t="s">
        <v>66</v>
      </c>
      <c r="D244" s="36" t="s">
        <v>218</v>
      </c>
      <c r="E244" s="40">
        <v>7436456.8200000003</v>
      </c>
      <c r="F244" s="40">
        <v>4430240.51</v>
      </c>
      <c r="G244" s="40">
        <v>16469537.369999999</v>
      </c>
      <c r="H244" s="40">
        <v>12316377.16</v>
      </c>
      <c r="I244" s="40">
        <v>0</v>
      </c>
      <c r="J244" s="40">
        <v>0</v>
      </c>
    </row>
    <row r="245" spans="1:10">
      <c r="A245" s="39" t="s">
        <v>209</v>
      </c>
      <c r="B245" s="36">
        <v>67</v>
      </c>
      <c r="C245" s="36" t="s">
        <v>66</v>
      </c>
      <c r="D245" s="36" t="s">
        <v>219</v>
      </c>
      <c r="E245" s="40">
        <v>16520.59</v>
      </c>
      <c r="F245" s="40">
        <v>140280</v>
      </c>
      <c r="G245" s="40">
        <v>183970.23</v>
      </c>
      <c r="H245" s="40">
        <v>247780</v>
      </c>
      <c r="I245" s="40">
        <v>0</v>
      </c>
      <c r="J245" s="40">
        <v>0</v>
      </c>
    </row>
    <row r="246" spans="1:10">
      <c r="A246" s="39" t="s">
        <v>210</v>
      </c>
      <c r="B246" s="36">
        <v>68</v>
      </c>
      <c r="C246" s="36" t="s">
        <v>67</v>
      </c>
      <c r="D246" s="36" t="s">
        <v>216</v>
      </c>
      <c r="E246" s="40">
        <v>23740.25</v>
      </c>
      <c r="F246" s="40">
        <v>324617</v>
      </c>
      <c r="G246" s="40">
        <v>82099.17</v>
      </c>
      <c r="H246" s="40">
        <v>638813</v>
      </c>
      <c r="I246" s="40">
        <v>0.127</v>
      </c>
      <c r="J246" s="40">
        <v>1728.1063999999999</v>
      </c>
    </row>
    <row r="247" spans="1:10">
      <c r="A247" s="39" t="s">
        <v>210</v>
      </c>
      <c r="B247" s="36">
        <v>68</v>
      </c>
      <c r="C247" s="36" t="s">
        <v>67</v>
      </c>
      <c r="D247" s="36" t="s">
        <v>220</v>
      </c>
      <c r="E247" s="40">
        <v>3637909.73</v>
      </c>
      <c r="F247" s="40">
        <v>3479495.79</v>
      </c>
      <c r="G247" s="40">
        <v>10183601.51</v>
      </c>
      <c r="H247" s="40">
        <v>9222746.9700000007</v>
      </c>
      <c r="I247" s="40">
        <v>1.35</v>
      </c>
      <c r="J247" s="40">
        <v>9204.5450000000001</v>
      </c>
    </row>
    <row r="248" spans="1:10">
      <c r="A248" s="39" t="s">
        <v>211</v>
      </c>
      <c r="B248" s="36">
        <v>69</v>
      </c>
      <c r="C248" s="36" t="s">
        <v>68</v>
      </c>
      <c r="D248" s="36" t="s">
        <v>216</v>
      </c>
      <c r="E248" s="40">
        <v>724353.91</v>
      </c>
      <c r="F248" s="40">
        <v>443596.14</v>
      </c>
      <c r="G248" s="40">
        <v>2163917.3199999998</v>
      </c>
      <c r="H248" s="40">
        <v>966167.27</v>
      </c>
      <c r="I248" s="40">
        <v>57.5565</v>
      </c>
      <c r="J248" s="40">
        <v>396703.3063</v>
      </c>
    </row>
    <row r="249" spans="1:10">
      <c r="A249" s="39" t="s">
        <v>211</v>
      </c>
      <c r="B249" s="36">
        <v>69</v>
      </c>
      <c r="C249" s="36" t="s">
        <v>68</v>
      </c>
      <c r="D249" s="36" t="s">
        <v>218</v>
      </c>
      <c r="E249" s="40">
        <v>1175075.68</v>
      </c>
      <c r="F249" s="40">
        <v>0</v>
      </c>
      <c r="G249" s="40">
        <v>3436356.97</v>
      </c>
      <c r="H249" s="40">
        <v>35915.449999999997</v>
      </c>
      <c r="I249" s="40">
        <v>48.002499999999998</v>
      </c>
      <c r="J249" s="40">
        <v>262576.06089999998</v>
      </c>
    </row>
    <row r="250" spans="1:10">
      <c r="A250" s="39" t="s">
        <v>211</v>
      </c>
      <c r="B250" s="36">
        <v>69</v>
      </c>
      <c r="C250" s="36" t="s">
        <v>68</v>
      </c>
      <c r="D250" s="36" t="s">
        <v>220</v>
      </c>
      <c r="E250" s="40">
        <v>0</v>
      </c>
      <c r="F250" s="40">
        <v>-36016.550000000003</v>
      </c>
      <c r="G250" s="40">
        <v>0</v>
      </c>
      <c r="H250" s="40">
        <v>0</v>
      </c>
      <c r="I250" s="40">
        <v>2.08</v>
      </c>
      <c r="J250" s="40">
        <v>433.98430000000002</v>
      </c>
    </row>
    <row r="251" spans="1:10">
      <c r="A251" s="39" t="s">
        <v>212</v>
      </c>
      <c r="B251" s="36">
        <v>70</v>
      </c>
      <c r="C251" s="36" t="s">
        <v>69</v>
      </c>
      <c r="D251" s="36" t="s">
        <v>216</v>
      </c>
      <c r="E251" s="40">
        <v>1287137.46</v>
      </c>
      <c r="F251" s="40">
        <v>2475712.61</v>
      </c>
      <c r="G251" s="40">
        <v>3566841.17</v>
      </c>
      <c r="H251" s="40">
        <v>6376775.5999999996</v>
      </c>
      <c r="I251" s="40">
        <v>64.896500000000003</v>
      </c>
      <c r="J251" s="40">
        <v>560552.51710000006</v>
      </c>
    </row>
    <row r="252" spans="1:10">
      <c r="A252" s="39" t="s">
        <v>212</v>
      </c>
      <c r="B252" s="36">
        <v>70</v>
      </c>
      <c r="C252" s="36" t="s">
        <v>69</v>
      </c>
      <c r="D252" s="36" t="s">
        <v>217</v>
      </c>
      <c r="E252" s="40">
        <v>0</v>
      </c>
      <c r="F252" s="40">
        <v>0</v>
      </c>
      <c r="G252" s="40">
        <v>0</v>
      </c>
      <c r="H252" s="40">
        <v>0</v>
      </c>
      <c r="I252" s="40">
        <v>3.4</v>
      </c>
      <c r="J252" s="40">
        <v>31662.603299999999</v>
      </c>
    </row>
    <row r="253" spans="1:10">
      <c r="A253" s="39" t="s">
        <v>212</v>
      </c>
      <c r="B253" s="36">
        <v>70</v>
      </c>
      <c r="C253" s="36" t="s">
        <v>69</v>
      </c>
      <c r="D253" s="36" t="s">
        <v>218</v>
      </c>
      <c r="E253" s="40">
        <v>147153.60000000001</v>
      </c>
      <c r="F253" s="40">
        <v>380185.02</v>
      </c>
      <c r="G253" s="40">
        <v>430337.38</v>
      </c>
      <c r="H253" s="40">
        <v>631000.87</v>
      </c>
      <c r="I253" s="40">
        <v>7.22</v>
      </c>
      <c r="J253" s="40">
        <v>61609.574099999998</v>
      </c>
    </row>
    <row r="254" spans="1:10">
      <c r="A254" s="39" t="s">
        <v>212</v>
      </c>
      <c r="B254" s="36">
        <v>70</v>
      </c>
      <c r="C254" s="36" t="s">
        <v>69</v>
      </c>
      <c r="D254" s="36" t="s">
        <v>219</v>
      </c>
      <c r="E254" s="40">
        <v>18145.759999999998</v>
      </c>
      <c r="F254" s="40">
        <v>48064.4</v>
      </c>
      <c r="G254" s="40">
        <v>52042.400000000001</v>
      </c>
      <c r="H254" s="40">
        <v>139906.37</v>
      </c>
      <c r="I254" s="40">
        <v>0</v>
      </c>
      <c r="J254" s="40">
        <v>0</v>
      </c>
    </row>
    <row r="255" spans="1:10">
      <c r="A255" s="39" t="s">
        <v>212</v>
      </c>
      <c r="B255" s="36">
        <v>70</v>
      </c>
      <c r="C255" s="36" t="s">
        <v>69</v>
      </c>
      <c r="D255" s="36" t="s">
        <v>220</v>
      </c>
      <c r="E255" s="40">
        <v>0</v>
      </c>
      <c r="F255" s="40">
        <v>0</v>
      </c>
      <c r="G255" s="40">
        <v>0</v>
      </c>
      <c r="H255" s="40">
        <v>0</v>
      </c>
      <c r="I255" s="40">
        <v>96</v>
      </c>
      <c r="J255" s="40">
        <v>660335.52560000005</v>
      </c>
    </row>
    <row r="256" spans="1:10">
      <c r="A256" s="39" t="s">
        <v>203</v>
      </c>
      <c r="B256" s="36">
        <v>71</v>
      </c>
      <c r="C256" s="36" t="s">
        <v>70</v>
      </c>
      <c r="D256" s="36" t="s">
        <v>216</v>
      </c>
      <c r="E256" s="40">
        <v>7224478.9400000004</v>
      </c>
      <c r="F256" s="40">
        <v>7821913.0599999996</v>
      </c>
      <c r="G256" s="40">
        <v>20250660.75</v>
      </c>
      <c r="H256" s="40">
        <v>21961278.41</v>
      </c>
      <c r="I256" s="40">
        <v>372</v>
      </c>
      <c r="J256" s="40">
        <v>3426314.7234999998</v>
      </c>
    </row>
    <row r="257" spans="1:10">
      <c r="A257" s="39" t="s">
        <v>203</v>
      </c>
      <c r="B257" s="36">
        <v>71</v>
      </c>
      <c r="C257" s="36" t="s">
        <v>70</v>
      </c>
      <c r="D257" s="36" t="s">
        <v>217</v>
      </c>
      <c r="E257" s="40">
        <v>81807.72</v>
      </c>
      <c r="F257" s="40">
        <v>0</v>
      </c>
      <c r="G257" s="40">
        <v>185380.94</v>
      </c>
      <c r="H257" s="40">
        <v>0</v>
      </c>
      <c r="I257" s="40">
        <v>0</v>
      </c>
      <c r="J257" s="40">
        <v>0</v>
      </c>
    </row>
    <row r="258" spans="1:10">
      <c r="A258" s="39" t="s">
        <v>203</v>
      </c>
      <c r="B258" s="36">
        <v>71</v>
      </c>
      <c r="C258" s="36" t="s">
        <v>70</v>
      </c>
      <c r="D258" s="36" t="s">
        <v>218</v>
      </c>
      <c r="E258" s="40">
        <v>94113.7</v>
      </c>
      <c r="F258" s="40">
        <v>690431.55</v>
      </c>
      <c r="G258" s="40">
        <v>1225227.6599999999</v>
      </c>
      <c r="H258" s="40">
        <v>1359186.37</v>
      </c>
      <c r="I258" s="40">
        <v>0</v>
      </c>
      <c r="J258" s="40">
        <v>0</v>
      </c>
    </row>
    <row r="259" spans="1:10">
      <c r="A259" s="39" t="s">
        <v>203</v>
      </c>
      <c r="B259" s="36">
        <v>71</v>
      </c>
      <c r="C259" s="36" t="s">
        <v>70</v>
      </c>
      <c r="D259" s="36" t="s">
        <v>220</v>
      </c>
      <c r="E259" s="40">
        <v>251840.58</v>
      </c>
      <c r="F259" s="40">
        <v>243981.84</v>
      </c>
      <c r="G259" s="40">
        <v>830688.18</v>
      </c>
      <c r="H259" s="40">
        <v>569952.51</v>
      </c>
      <c r="I259" s="40">
        <v>0</v>
      </c>
      <c r="J259" s="40">
        <v>0</v>
      </c>
    </row>
    <row r="260" spans="1:10">
      <c r="A260" s="39" t="s">
        <v>204</v>
      </c>
      <c r="B260" s="36">
        <v>72</v>
      </c>
      <c r="C260" s="36" t="s">
        <v>71</v>
      </c>
      <c r="D260" s="36" t="s">
        <v>216</v>
      </c>
      <c r="E260" s="40">
        <v>6805.8</v>
      </c>
      <c r="F260" s="40">
        <v>36865.32</v>
      </c>
      <c r="G260" s="40">
        <v>45805.2</v>
      </c>
      <c r="H260" s="40">
        <v>115285.92</v>
      </c>
      <c r="I260" s="40">
        <v>35.129800000000003</v>
      </c>
      <c r="J260" s="40">
        <v>326743.33519999997</v>
      </c>
    </row>
    <row r="261" spans="1:10">
      <c r="A261" s="39" t="s">
        <v>204</v>
      </c>
      <c r="B261" s="36">
        <v>72</v>
      </c>
      <c r="C261" s="36" t="s">
        <v>71</v>
      </c>
      <c r="D261" s="36" t="s">
        <v>217</v>
      </c>
      <c r="E261" s="40">
        <v>392611.14</v>
      </c>
      <c r="F261" s="40">
        <v>1104511.1399999999</v>
      </c>
      <c r="G261" s="40">
        <v>1227661.6200000001</v>
      </c>
      <c r="H261" s="40">
        <v>2924901.49</v>
      </c>
      <c r="I261" s="40">
        <v>107.3476</v>
      </c>
      <c r="J261" s="40">
        <v>231171.78640000001</v>
      </c>
    </row>
    <row r="262" spans="1:10">
      <c r="A262" s="39" t="s">
        <v>204</v>
      </c>
      <c r="B262" s="36">
        <v>72</v>
      </c>
      <c r="C262" s="36" t="s">
        <v>71</v>
      </c>
      <c r="D262" s="36" t="s">
        <v>218</v>
      </c>
      <c r="E262" s="40">
        <v>450553.56</v>
      </c>
      <c r="F262" s="40">
        <v>-2183272.64</v>
      </c>
      <c r="G262" s="40">
        <v>1739093.06</v>
      </c>
      <c r="H262" s="40">
        <v>-1053848.6399999999</v>
      </c>
      <c r="I262" s="40">
        <v>6.4005999999999998</v>
      </c>
      <c r="J262" s="40">
        <v>60239.7673</v>
      </c>
    </row>
    <row r="263" spans="1:10">
      <c r="A263" s="39" t="s">
        <v>204</v>
      </c>
      <c r="B263" s="36">
        <v>72</v>
      </c>
      <c r="C263" s="36" t="s">
        <v>71</v>
      </c>
      <c r="D263" s="36" t="s">
        <v>219</v>
      </c>
      <c r="E263" s="40">
        <v>592441.26</v>
      </c>
      <c r="F263" s="40">
        <v>332315.15000000002</v>
      </c>
      <c r="G263" s="40">
        <v>1992524.42</v>
      </c>
      <c r="H263" s="40">
        <v>332315.15000000002</v>
      </c>
      <c r="I263" s="40">
        <v>46.758000000000003</v>
      </c>
      <c r="J263" s="40">
        <v>397273.64380000002</v>
      </c>
    </row>
    <row r="264" spans="1:10">
      <c r="A264" s="39" t="s">
        <v>204</v>
      </c>
      <c r="B264" s="36">
        <v>72</v>
      </c>
      <c r="C264" s="36" t="s">
        <v>71</v>
      </c>
      <c r="D264" s="36" t="s">
        <v>220</v>
      </c>
      <c r="E264" s="40">
        <v>7043526.5300000003</v>
      </c>
      <c r="F264" s="40">
        <v>6858179.8499999996</v>
      </c>
      <c r="G264" s="40">
        <v>17952195.300000001</v>
      </c>
      <c r="H264" s="40">
        <v>9867752.4399999995</v>
      </c>
      <c r="I264" s="40">
        <v>207.20500000000001</v>
      </c>
      <c r="J264" s="40">
        <v>1276634.9203000001</v>
      </c>
    </row>
    <row r="265" spans="1:10">
      <c r="A265" s="39" t="s">
        <v>205</v>
      </c>
      <c r="B265" s="36">
        <v>73</v>
      </c>
      <c r="C265" s="36" t="s">
        <v>72</v>
      </c>
      <c r="D265" s="36" t="s">
        <v>216</v>
      </c>
      <c r="E265" s="40">
        <v>818631.97</v>
      </c>
      <c r="F265" s="40">
        <v>639035.35</v>
      </c>
      <c r="G265" s="40">
        <v>2468617.5299999998</v>
      </c>
      <c r="H265" s="40">
        <v>1949406.87</v>
      </c>
      <c r="I265" s="40">
        <v>62.830800000000004</v>
      </c>
      <c r="J265" s="40">
        <v>480850.97230000002</v>
      </c>
    </row>
    <row r="266" spans="1:10">
      <c r="A266" s="39" t="s">
        <v>205</v>
      </c>
      <c r="B266" s="36">
        <v>73</v>
      </c>
      <c r="C266" s="36" t="s">
        <v>72</v>
      </c>
      <c r="D266" s="36" t="s">
        <v>217</v>
      </c>
      <c r="E266" s="40">
        <v>29321.52</v>
      </c>
      <c r="F266" s="40">
        <v>35085.24</v>
      </c>
      <c r="G266" s="40">
        <v>87964.56</v>
      </c>
      <c r="H266" s="40">
        <v>105255.72</v>
      </c>
      <c r="I266" s="40">
        <v>2.15</v>
      </c>
      <c r="J266" s="40">
        <v>10467.0124</v>
      </c>
    </row>
    <row r="267" spans="1:10">
      <c r="A267" s="39" t="s">
        <v>205</v>
      </c>
      <c r="B267" s="36">
        <v>73</v>
      </c>
      <c r="C267" s="36" t="s">
        <v>72</v>
      </c>
      <c r="D267" s="36" t="s">
        <v>218</v>
      </c>
      <c r="E267" s="40">
        <v>423158.3</v>
      </c>
      <c r="F267" s="40">
        <v>446468.3</v>
      </c>
      <c r="G267" s="40">
        <v>1373297.88</v>
      </c>
      <c r="H267" s="40">
        <v>1271729.1599999999</v>
      </c>
      <c r="I267" s="40">
        <v>25</v>
      </c>
      <c r="J267" s="40">
        <v>147923.42240000001</v>
      </c>
    </row>
    <row r="268" spans="1:10">
      <c r="A268" s="39" t="s">
        <v>205</v>
      </c>
      <c r="B268" s="36">
        <v>73</v>
      </c>
      <c r="C268" s="36" t="s">
        <v>72</v>
      </c>
      <c r="D268" s="36" t="s">
        <v>219</v>
      </c>
      <c r="E268" s="40">
        <v>571869.42000000004</v>
      </c>
      <c r="F268" s="40">
        <v>576759.54</v>
      </c>
      <c r="G268" s="40">
        <v>1597305.49</v>
      </c>
      <c r="H268" s="40">
        <v>1693890.78</v>
      </c>
      <c r="I268" s="40">
        <v>9.9499999999999993</v>
      </c>
      <c r="J268" s="40">
        <v>69529.619300000006</v>
      </c>
    </row>
    <row r="269" spans="1:10">
      <c r="A269" s="39" t="s">
        <v>205</v>
      </c>
      <c r="B269" s="36">
        <v>73</v>
      </c>
      <c r="C269" s="36" t="s">
        <v>72</v>
      </c>
      <c r="D269" s="36" t="s">
        <v>220</v>
      </c>
      <c r="E269" s="40">
        <v>156509.35</v>
      </c>
      <c r="F269" s="40">
        <v>153800.91</v>
      </c>
      <c r="G269" s="40">
        <v>507237.43</v>
      </c>
      <c r="H269" s="40">
        <v>468242.57</v>
      </c>
      <c r="I269" s="40">
        <v>16.95</v>
      </c>
      <c r="J269" s="40">
        <v>100850.2369</v>
      </c>
    </row>
    <row r="270" spans="1:10">
      <c r="A270" s="39" t="s">
        <v>206</v>
      </c>
      <c r="B270" s="36">
        <v>74</v>
      </c>
      <c r="C270" s="36" t="s">
        <v>73</v>
      </c>
      <c r="D270" s="36" t="s">
        <v>216</v>
      </c>
      <c r="E270" s="40">
        <v>68224.429999999993</v>
      </c>
      <c r="F270" s="40">
        <v>23365.1</v>
      </c>
      <c r="G270" s="40">
        <v>68224.429999999993</v>
      </c>
      <c r="H270" s="40">
        <v>32785.589999999997</v>
      </c>
      <c r="I270" s="40">
        <v>20.521899999999999</v>
      </c>
      <c r="J270" s="40">
        <v>143196.405</v>
      </c>
    </row>
    <row r="271" spans="1:10">
      <c r="A271" s="39" t="s">
        <v>206</v>
      </c>
      <c r="B271" s="36">
        <v>74</v>
      </c>
      <c r="C271" s="36" t="s">
        <v>73</v>
      </c>
      <c r="D271" s="36" t="s">
        <v>217</v>
      </c>
      <c r="E271" s="40">
        <v>277979.7</v>
      </c>
      <c r="F271" s="40">
        <v>592148.15</v>
      </c>
      <c r="G271" s="40">
        <v>1891974.06</v>
      </c>
      <c r="H271" s="40">
        <v>2210743.2200000002</v>
      </c>
      <c r="I271" s="40">
        <v>53.25</v>
      </c>
      <c r="J271" s="40">
        <v>204690.041</v>
      </c>
    </row>
    <row r="272" spans="1:10">
      <c r="A272" s="39" t="s">
        <v>206</v>
      </c>
      <c r="B272" s="36">
        <v>74</v>
      </c>
      <c r="C272" s="36" t="s">
        <v>73</v>
      </c>
      <c r="D272" s="36" t="s">
        <v>219</v>
      </c>
      <c r="E272" s="40">
        <v>436459.91</v>
      </c>
      <c r="F272" s="40">
        <v>0</v>
      </c>
      <c r="G272" s="40">
        <v>436459.91</v>
      </c>
      <c r="H272" s="40">
        <v>0</v>
      </c>
      <c r="I272" s="40">
        <v>0</v>
      </c>
      <c r="J272" s="40">
        <v>0</v>
      </c>
    </row>
    <row r="273" spans="1:10">
      <c r="A273" s="39" t="s">
        <v>206</v>
      </c>
      <c r="B273" s="36">
        <v>74</v>
      </c>
      <c r="C273" s="36" t="s">
        <v>73</v>
      </c>
      <c r="D273" s="36" t="s">
        <v>220</v>
      </c>
      <c r="E273" s="40">
        <v>387297.39</v>
      </c>
      <c r="F273" s="40">
        <v>371617.16</v>
      </c>
      <c r="G273" s="40">
        <v>1094898.3700000001</v>
      </c>
      <c r="H273" s="40">
        <v>1107297.99</v>
      </c>
      <c r="I273" s="40">
        <v>21.155000000000001</v>
      </c>
      <c r="J273" s="40">
        <v>100514.6259</v>
      </c>
    </row>
    <row r="274" spans="1:10">
      <c r="A274" s="39" t="s">
        <v>207</v>
      </c>
      <c r="B274" s="36">
        <v>75</v>
      </c>
      <c r="C274" s="36" t="s">
        <v>74</v>
      </c>
      <c r="D274" s="36" t="s">
        <v>216</v>
      </c>
      <c r="E274" s="40">
        <v>95147.8</v>
      </c>
      <c r="F274" s="40">
        <v>115842.92</v>
      </c>
      <c r="G274" s="40">
        <v>350781.36</v>
      </c>
      <c r="H274" s="40">
        <v>141760.78</v>
      </c>
      <c r="I274" s="40">
        <v>7.12</v>
      </c>
      <c r="J274" s="40">
        <v>32256.6708</v>
      </c>
    </row>
    <row r="275" spans="1:10">
      <c r="A275" s="39" t="s">
        <v>207</v>
      </c>
      <c r="B275" s="36">
        <v>75</v>
      </c>
      <c r="C275" s="36" t="s">
        <v>74</v>
      </c>
      <c r="D275" s="36" t="s">
        <v>217</v>
      </c>
      <c r="E275" s="40">
        <v>0</v>
      </c>
      <c r="F275" s="40">
        <v>0</v>
      </c>
      <c r="G275" s="40">
        <v>0</v>
      </c>
      <c r="H275" s="40">
        <v>0</v>
      </c>
      <c r="I275" s="40">
        <v>4.0225</v>
      </c>
      <c r="J275" s="40">
        <v>7308.9435999999996</v>
      </c>
    </row>
    <row r="276" spans="1:10">
      <c r="A276" s="39" t="s">
        <v>207</v>
      </c>
      <c r="B276" s="36">
        <v>75</v>
      </c>
      <c r="C276" s="36" t="s">
        <v>74</v>
      </c>
      <c r="D276" s="36" t="s">
        <v>218</v>
      </c>
      <c r="E276" s="40">
        <v>819447.68</v>
      </c>
      <c r="F276" s="40">
        <v>1004367.61</v>
      </c>
      <c r="G276" s="40">
        <v>2248560.69</v>
      </c>
      <c r="H276" s="40">
        <v>2616367.04</v>
      </c>
      <c r="I276" s="40">
        <v>0</v>
      </c>
      <c r="J276" s="40">
        <v>0</v>
      </c>
    </row>
    <row r="277" spans="1:10">
      <c r="A277" s="39" t="s">
        <v>207</v>
      </c>
      <c r="B277" s="36">
        <v>75</v>
      </c>
      <c r="C277" s="36" t="s">
        <v>74</v>
      </c>
      <c r="D277" s="36" t="s">
        <v>219</v>
      </c>
      <c r="E277" s="40">
        <v>231463.3</v>
      </c>
      <c r="F277" s="40">
        <v>208435.78</v>
      </c>
      <c r="G277" s="40">
        <v>687328.58</v>
      </c>
      <c r="H277" s="40">
        <v>647013.85</v>
      </c>
      <c r="I277" s="40">
        <v>0</v>
      </c>
      <c r="J277" s="40">
        <v>0</v>
      </c>
    </row>
    <row r="278" spans="1:10">
      <c r="A278" s="39" t="s">
        <v>207</v>
      </c>
      <c r="B278" s="36">
        <v>75</v>
      </c>
      <c r="C278" s="36" t="s">
        <v>74</v>
      </c>
      <c r="D278" s="36" t="s">
        <v>220</v>
      </c>
      <c r="E278" s="40">
        <v>503227.37</v>
      </c>
      <c r="F278" s="40">
        <v>470698.83</v>
      </c>
      <c r="G278" s="40">
        <v>1526071.58</v>
      </c>
      <c r="H278" s="40">
        <v>1316452.31</v>
      </c>
      <c r="I278" s="40">
        <v>2</v>
      </c>
      <c r="J278" s="40">
        <v>3408.1950000000002</v>
      </c>
    </row>
    <row r="279" spans="1:10">
      <c r="A279" s="39" t="s">
        <v>208</v>
      </c>
      <c r="B279" s="36">
        <v>76</v>
      </c>
      <c r="C279" s="36" t="s">
        <v>75</v>
      </c>
      <c r="D279" s="36" t="s">
        <v>216</v>
      </c>
      <c r="E279" s="40">
        <v>0</v>
      </c>
      <c r="F279" s="40">
        <v>0</v>
      </c>
      <c r="G279" s="40">
        <v>0</v>
      </c>
      <c r="H279" s="40">
        <v>0</v>
      </c>
      <c r="I279" s="40">
        <v>3</v>
      </c>
      <c r="J279" s="40">
        <v>27380.060799999999</v>
      </c>
    </row>
    <row r="280" spans="1:10">
      <c r="A280" s="39" t="s">
        <v>208</v>
      </c>
      <c r="B280" s="36">
        <v>76</v>
      </c>
      <c r="C280" s="36" t="s">
        <v>75</v>
      </c>
      <c r="D280" s="36" t="s">
        <v>217</v>
      </c>
      <c r="E280" s="40">
        <v>1079829.92</v>
      </c>
      <c r="F280" s="40">
        <v>1079666.6399999999</v>
      </c>
      <c r="G280" s="40">
        <v>3254770.34</v>
      </c>
      <c r="H280" s="40">
        <v>3225218.74</v>
      </c>
      <c r="I280" s="40">
        <v>142.25</v>
      </c>
      <c r="J280" s="40">
        <v>517630.6937</v>
      </c>
    </row>
    <row r="281" spans="1:10">
      <c r="A281" s="39" t="s">
        <v>208</v>
      </c>
      <c r="B281" s="36">
        <v>76</v>
      </c>
      <c r="C281" s="36" t="s">
        <v>75</v>
      </c>
      <c r="D281" s="36" t="s">
        <v>220</v>
      </c>
      <c r="E281" s="40">
        <v>0</v>
      </c>
      <c r="F281" s="40">
        <v>0</v>
      </c>
      <c r="G281" s="40">
        <v>0</v>
      </c>
      <c r="H281" s="40">
        <v>0</v>
      </c>
      <c r="I281" s="40">
        <v>6</v>
      </c>
      <c r="J281" s="40">
        <v>36696.47</v>
      </c>
    </row>
    <row r="282" spans="1:10">
      <c r="A282" s="39" t="s">
        <v>209</v>
      </c>
      <c r="B282" s="36">
        <v>77</v>
      </c>
      <c r="C282" s="36" t="s">
        <v>76</v>
      </c>
      <c r="D282" s="36" t="s">
        <v>216</v>
      </c>
      <c r="E282" s="40">
        <v>0</v>
      </c>
      <c r="F282" s="40">
        <v>0</v>
      </c>
      <c r="G282" s="40">
        <v>0</v>
      </c>
      <c r="H282" s="40">
        <v>0</v>
      </c>
      <c r="I282" s="40">
        <v>20</v>
      </c>
      <c r="J282" s="40">
        <v>168309.19680000001</v>
      </c>
    </row>
    <row r="283" spans="1:10">
      <c r="A283" s="39" t="s">
        <v>209</v>
      </c>
      <c r="B283" s="36">
        <v>77</v>
      </c>
      <c r="C283" s="36" t="s">
        <v>76</v>
      </c>
      <c r="D283" s="36" t="s">
        <v>217</v>
      </c>
      <c r="E283" s="40">
        <v>462592.24</v>
      </c>
      <c r="F283" s="40">
        <v>385412.24</v>
      </c>
      <c r="G283" s="40">
        <v>1162920.52</v>
      </c>
      <c r="H283" s="40">
        <v>1337743.32</v>
      </c>
      <c r="I283" s="40">
        <v>0</v>
      </c>
      <c r="J283" s="40">
        <v>0</v>
      </c>
    </row>
    <row r="284" spans="1:10">
      <c r="A284" s="39" t="s">
        <v>209</v>
      </c>
      <c r="B284" s="36">
        <v>77</v>
      </c>
      <c r="C284" s="36" t="s">
        <v>76</v>
      </c>
      <c r="D284" s="36" t="s">
        <v>218</v>
      </c>
      <c r="E284" s="40">
        <v>3186705.06</v>
      </c>
      <c r="F284" s="40">
        <v>3544597.85</v>
      </c>
      <c r="G284" s="40">
        <v>9392695.2899999991</v>
      </c>
      <c r="H284" s="40">
        <v>12899286.5</v>
      </c>
      <c r="I284" s="40">
        <v>78.579400000000007</v>
      </c>
      <c r="J284" s="40">
        <v>548531.18030000001</v>
      </c>
    </row>
    <row r="285" spans="1:10">
      <c r="A285" s="39" t="s">
        <v>209</v>
      </c>
      <c r="B285" s="36">
        <v>77</v>
      </c>
      <c r="C285" s="36" t="s">
        <v>76</v>
      </c>
      <c r="D285" s="36" t="s">
        <v>219</v>
      </c>
      <c r="E285" s="40">
        <v>84733.96</v>
      </c>
      <c r="F285" s="40">
        <v>68781.100000000006</v>
      </c>
      <c r="G285" s="40">
        <v>254201.88</v>
      </c>
      <c r="H285" s="40">
        <v>342264.74</v>
      </c>
      <c r="I285" s="40">
        <v>4.3102999999999998</v>
      </c>
      <c r="J285" s="40">
        <v>39975.710200000001</v>
      </c>
    </row>
    <row r="286" spans="1:10">
      <c r="A286" s="39" t="s">
        <v>210</v>
      </c>
      <c r="B286" s="36">
        <v>78</v>
      </c>
      <c r="C286" s="36" t="s">
        <v>77</v>
      </c>
      <c r="D286" s="36" t="s">
        <v>218</v>
      </c>
      <c r="E286" s="40">
        <v>0</v>
      </c>
      <c r="F286" s="40">
        <v>0</v>
      </c>
      <c r="G286" s="40">
        <v>0</v>
      </c>
      <c r="H286" s="40">
        <v>0</v>
      </c>
      <c r="I286" s="40">
        <v>1.25</v>
      </c>
      <c r="J286" s="40">
        <v>6112.4825000000001</v>
      </c>
    </row>
    <row r="287" spans="1:10">
      <c r="A287" s="39" t="s">
        <v>210</v>
      </c>
      <c r="B287" s="36">
        <v>78</v>
      </c>
      <c r="C287" s="36" t="s">
        <v>77</v>
      </c>
      <c r="D287" s="36" t="s">
        <v>220</v>
      </c>
      <c r="E287" s="40">
        <v>527022.23</v>
      </c>
      <c r="F287" s="40">
        <v>635246.13</v>
      </c>
      <c r="G287" s="40">
        <v>1502046.18</v>
      </c>
      <c r="H287" s="40">
        <v>1827348.28</v>
      </c>
      <c r="I287" s="40">
        <v>15.17</v>
      </c>
      <c r="J287" s="40">
        <v>91600.915099999998</v>
      </c>
    </row>
    <row r="288" spans="1:10">
      <c r="A288" s="39" t="s">
        <v>211</v>
      </c>
      <c r="B288" s="36">
        <v>79</v>
      </c>
      <c r="C288" s="36" t="s">
        <v>78</v>
      </c>
      <c r="D288" s="36" t="s">
        <v>216</v>
      </c>
      <c r="E288" s="40">
        <v>179494.66</v>
      </c>
      <c r="F288" s="40">
        <v>0</v>
      </c>
      <c r="G288" s="40">
        <v>538483.80000000005</v>
      </c>
      <c r="H288" s="40">
        <v>0</v>
      </c>
      <c r="I288" s="40">
        <v>35.799999999999997</v>
      </c>
      <c r="J288" s="40">
        <v>9193.8585999999996</v>
      </c>
    </row>
    <row r="289" spans="1:10">
      <c r="A289" s="39" t="s">
        <v>211</v>
      </c>
      <c r="B289" s="36">
        <v>79</v>
      </c>
      <c r="C289" s="36" t="s">
        <v>78</v>
      </c>
      <c r="D289" s="36" t="s">
        <v>218</v>
      </c>
      <c r="E289" s="40">
        <v>0</v>
      </c>
      <c r="F289" s="40">
        <v>0</v>
      </c>
      <c r="G289" s="40">
        <v>0</v>
      </c>
      <c r="H289" s="40">
        <v>0</v>
      </c>
      <c r="I289" s="40">
        <v>19</v>
      </c>
      <c r="J289" s="40">
        <v>0</v>
      </c>
    </row>
    <row r="290" spans="1:10">
      <c r="A290" s="39" t="s">
        <v>211</v>
      </c>
      <c r="B290" s="36">
        <v>79</v>
      </c>
      <c r="C290" s="36" t="s">
        <v>78</v>
      </c>
      <c r="D290" s="36" t="s">
        <v>219</v>
      </c>
      <c r="E290" s="40">
        <v>0</v>
      </c>
      <c r="F290" s="40">
        <v>0</v>
      </c>
      <c r="G290" s="40">
        <v>0</v>
      </c>
      <c r="H290" s="40">
        <v>0</v>
      </c>
      <c r="I290" s="40">
        <v>41</v>
      </c>
      <c r="J290" s="40">
        <v>0</v>
      </c>
    </row>
    <row r="291" spans="1:10">
      <c r="A291" s="39" t="s">
        <v>211</v>
      </c>
      <c r="B291" s="36">
        <v>79</v>
      </c>
      <c r="C291" s="36" t="s">
        <v>78</v>
      </c>
      <c r="D291" s="36" t="s">
        <v>220</v>
      </c>
      <c r="E291" s="40">
        <v>954926.32</v>
      </c>
      <c r="F291" s="40">
        <v>4156.3100000000004</v>
      </c>
      <c r="G291" s="40">
        <v>2781897.42</v>
      </c>
      <c r="H291" s="40">
        <v>42015.96</v>
      </c>
      <c r="I291" s="40">
        <v>35.299999999999997</v>
      </c>
      <c r="J291" s="40">
        <v>1248.8757000000001</v>
      </c>
    </row>
    <row r="292" spans="1:10">
      <c r="A292" s="39" t="s">
        <v>212</v>
      </c>
      <c r="B292" s="36">
        <v>80</v>
      </c>
      <c r="C292" s="36" t="s">
        <v>79</v>
      </c>
      <c r="D292" s="36" t="s">
        <v>216</v>
      </c>
      <c r="E292" s="40">
        <v>2251625.6800000002</v>
      </c>
      <c r="F292" s="40">
        <v>214929.75</v>
      </c>
      <c r="G292" s="40">
        <v>6986330.2000000002</v>
      </c>
      <c r="H292" s="40">
        <v>661776.98</v>
      </c>
      <c r="I292" s="40">
        <v>93.221100000000007</v>
      </c>
      <c r="J292" s="40">
        <v>827916.11809999996</v>
      </c>
    </row>
    <row r="293" spans="1:10">
      <c r="A293" s="39" t="s">
        <v>212</v>
      </c>
      <c r="B293" s="36">
        <v>80</v>
      </c>
      <c r="C293" s="36" t="s">
        <v>79</v>
      </c>
      <c r="D293" s="36" t="s">
        <v>218</v>
      </c>
      <c r="E293" s="40">
        <v>237291.66</v>
      </c>
      <c r="F293" s="40">
        <v>105690.63</v>
      </c>
      <c r="G293" s="40">
        <v>317896.34999999998</v>
      </c>
      <c r="H293" s="40">
        <v>311326.02</v>
      </c>
      <c r="I293" s="40">
        <v>2.5</v>
      </c>
      <c r="J293" s="40">
        <v>18548.3174</v>
      </c>
    </row>
    <row r="294" spans="1:10">
      <c r="A294" s="39" t="s">
        <v>203</v>
      </c>
      <c r="B294" s="36">
        <v>81</v>
      </c>
      <c r="C294" s="36" t="s">
        <v>80</v>
      </c>
      <c r="D294" s="36" t="s">
        <v>217</v>
      </c>
      <c r="E294" s="40">
        <v>604.44000000000005</v>
      </c>
      <c r="F294" s="40">
        <v>1137.6099999999999</v>
      </c>
      <c r="G294" s="40">
        <v>2358.88</v>
      </c>
      <c r="H294" s="40">
        <v>3335.15</v>
      </c>
      <c r="I294" s="40">
        <v>3.1</v>
      </c>
      <c r="J294" s="40">
        <v>20806.753100000002</v>
      </c>
    </row>
    <row r="295" spans="1:10">
      <c r="A295" s="39" t="s">
        <v>203</v>
      </c>
      <c r="B295" s="36">
        <v>81</v>
      </c>
      <c r="C295" s="36" t="s">
        <v>80</v>
      </c>
      <c r="D295" s="36" t="s">
        <v>218</v>
      </c>
      <c r="E295" s="40">
        <v>0</v>
      </c>
      <c r="F295" s="40">
        <v>0</v>
      </c>
      <c r="G295" s="40">
        <v>0</v>
      </c>
      <c r="H295" s="40">
        <v>0</v>
      </c>
      <c r="I295" s="40">
        <v>8.85</v>
      </c>
      <c r="J295" s="40">
        <v>57751.634599999998</v>
      </c>
    </row>
    <row r="296" spans="1:10">
      <c r="A296" s="39" t="s">
        <v>203</v>
      </c>
      <c r="B296" s="36">
        <v>81</v>
      </c>
      <c r="C296" s="36" t="s">
        <v>80</v>
      </c>
      <c r="D296" s="36" t="s">
        <v>219</v>
      </c>
      <c r="E296" s="40">
        <v>648264.05000000005</v>
      </c>
      <c r="F296" s="40">
        <v>724500.28</v>
      </c>
      <c r="G296" s="40">
        <v>1947553.72</v>
      </c>
      <c r="H296" s="40">
        <v>2325729.25</v>
      </c>
      <c r="I296" s="40">
        <v>18.05</v>
      </c>
      <c r="J296" s="40">
        <v>114342.1894</v>
      </c>
    </row>
    <row r="297" spans="1:10">
      <c r="A297" s="39" t="s">
        <v>203</v>
      </c>
      <c r="B297" s="36">
        <v>81</v>
      </c>
      <c r="C297" s="36" t="s">
        <v>80</v>
      </c>
      <c r="D297" s="36" t="s">
        <v>220</v>
      </c>
      <c r="E297" s="40">
        <v>2734299.87</v>
      </c>
      <c r="F297" s="40">
        <v>2472100.1</v>
      </c>
      <c r="G297" s="40">
        <v>7677619</v>
      </c>
      <c r="H297" s="40">
        <v>7002248.04</v>
      </c>
      <c r="I297" s="40">
        <v>14.35</v>
      </c>
      <c r="J297" s="40">
        <v>105832.7507</v>
      </c>
    </row>
    <row r="298" spans="1:10">
      <c r="A298" s="39" t="s">
        <v>204</v>
      </c>
      <c r="B298" s="36">
        <v>82</v>
      </c>
      <c r="C298" s="36" t="s">
        <v>81</v>
      </c>
      <c r="D298" s="36" t="s">
        <v>216</v>
      </c>
      <c r="E298" s="40">
        <v>291390.25</v>
      </c>
      <c r="F298" s="40">
        <v>117378.05</v>
      </c>
      <c r="G298" s="40">
        <v>314804.88</v>
      </c>
      <c r="H298" s="40">
        <v>159646.34</v>
      </c>
      <c r="I298" s="40">
        <v>39.040700000000001</v>
      </c>
      <c r="J298" s="40">
        <v>217039.20019999999</v>
      </c>
    </row>
    <row r="299" spans="1:10">
      <c r="A299" s="39" t="s">
        <v>205</v>
      </c>
      <c r="B299" s="36">
        <v>83</v>
      </c>
      <c r="C299" s="36" t="s">
        <v>82</v>
      </c>
      <c r="D299" s="36" t="s">
        <v>216</v>
      </c>
      <c r="E299" s="40">
        <v>11851.95</v>
      </c>
      <c r="F299" s="40">
        <v>0</v>
      </c>
      <c r="G299" s="40">
        <v>275181.58</v>
      </c>
      <c r="H299" s="40">
        <v>0</v>
      </c>
      <c r="I299" s="40">
        <v>37.641500000000001</v>
      </c>
      <c r="J299" s="40">
        <v>213385.92509999999</v>
      </c>
    </row>
    <row r="300" spans="1:10">
      <c r="A300" s="39" t="s">
        <v>205</v>
      </c>
      <c r="B300" s="36">
        <v>83</v>
      </c>
      <c r="C300" s="36" t="s">
        <v>82</v>
      </c>
      <c r="D300" s="36" t="s">
        <v>217</v>
      </c>
      <c r="E300" s="40">
        <v>0</v>
      </c>
      <c r="F300" s="40">
        <v>1241109.5900000001</v>
      </c>
      <c r="G300" s="40">
        <v>7854.44</v>
      </c>
      <c r="H300" s="40">
        <v>16152788.050000001</v>
      </c>
      <c r="I300" s="40">
        <v>10.35</v>
      </c>
      <c r="J300" s="40">
        <v>54674.889300000003</v>
      </c>
    </row>
    <row r="301" spans="1:10">
      <c r="A301" s="39" t="s">
        <v>205</v>
      </c>
      <c r="B301" s="36">
        <v>83</v>
      </c>
      <c r="C301" s="36" t="s">
        <v>82</v>
      </c>
      <c r="D301" s="36" t="s">
        <v>218</v>
      </c>
      <c r="E301" s="40">
        <v>10497817.630000001</v>
      </c>
      <c r="F301" s="40">
        <v>299198.84000000003</v>
      </c>
      <c r="G301" s="40">
        <v>27064087.34</v>
      </c>
      <c r="H301" s="40">
        <v>2253039.77</v>
      </c>
      <c r="I301" s="40">
        <v>263.13679999999999</v>
      </c>
      <c r="J301" s="40">
        <v>1605718.2653999999</v>
      </c>
    </row>
    <row r="302" spans="1:10">
      <c r="A302" s="39" t="s">
        <v>205</v>
      </c>
      <c r="B302" s="36">
        <v>83</v>
      </c>
      <c r="C302" s="36" t="s">
        <v>82</v>
      </c>
      <c r="D302" s="36" t="s">
        <v>219</v>
      </c>
      <c r="E302" s="40">
        <v>0</v>
      </c>
      <c r="F302" s="40">
        <v>0</v>
      </c>
      <c r="G302" s="40">
        <v>0</v>
      </c>
      <c r="H302" s="40">
        <v>0</v>
      </c>
      <c r="I302" s="40">
        <v>6.2</v>
      </c>
      <c r="J302" s="40">
        <v>35359.804700000001</v>
      </c>
    </row>
    <row r="303" spans="1:10">
      <c r="A303" s="39" t="s">
        <v>205</v>
      </c>
      <c r="B303" s="36">
        <v>83</v>
      </c>
      <c r="C303" s="36" t="s">
        <v>82</v>
      </c>
      <c r="D303" s="36" t="s">
        <v>220</v>
      </c>
      <c r="E303" s="40">
        <v>5072428.01</v>
      </c>
      <c r="F303" s="40">
        <v>13533086.65</v>
      </c>
      <c r="G303" s="40">
        <v>12640958.810000001</v>
      </c>
      <c r="H303" s="40">
        <v>35590341.340000004</v>
      </c>
      <c r="I303" s="40">
        <v>254.42500000000001</v>
      </c>
      <c r="J303" s="40">
        <v>1336814.7065999999</v>
      </c>
    </row>
    <row r="304" spans="1:10">
      <c r="A304" s="39" t="s">
        <v>206</v>
      </c>
      <c r="B304" s="36">
        <v>84</v>
      </c>
      <c r="C304" s="36" t="s">
        <v>83</v>
      </c>
      <c r="D304" s="36" t="s">
        <v>216</v>
      </c>
      <c r="E304" s="40">
        <v>797393.03</v>
      </c>
      <c r="F304" s="40">
        <v>590741.71</v>
      </c>
      <c r="G304" s="40">
        <v>1847710.37</v>
      </c>
      <c r="H304" s="40">
        <v>1969658.89</v>
      </c>
      <c r="I304" s="40">
        <v>36.9</v>
      </c>
      <c r="J304" s="40">
        <v>295294.25770000002</v>
      </c>
    </row>
    <row r="305" spans="1:10">
      <c r="A305" s="39" t="s">
        <v>206</v>
      </c>
      <c r="B305" s="36">
        <v>84</v>
      </c>
      <c r="C305" s="36" t="s">
        <v>83</v>
      </c>
      <c r="D305" s="36" t="s">
        <v>219</v>
      </c>
      <c r="E305" s="40">
        <v>67323.100000000006</v>
      </c>
      <c r="F305" s="40">
        <v>72139.360000000001</v>
      </c>
      <c r="G305" s="40">
        <v>201969.3</v>
      </c>
      <c r="H305" s="40">
        <v>216418.08</v>
      </c>
      <c r="I305" s="40">
        <v>0</v>
      </c>
      <c r="J305" s="40">
        <v>0</v>
      </c>
    </row>
    <row r="306" spans="1:10">
      <c r="A306" s="39" t="s">
        <v>206</v>
      </c>
      <c r="B306" s="36">
        <v>84</v>
      </c>
      <c r="C306" s="36" t="s">
        <v>83</v>
      </c>
      <c r="D306" s="36" t="s">
        <v>220</v>
      </c>
      <c r="E306" s="40">
        <v>274593.76</v>
      </c>
      <c r="F306" s="40">
        <v>268211.82</v>
      </c>
      <c r="G306" s="40">
        <v>864731.23</v>
      </c>
      <c r="H306" s="40">
        <v>806333.3</v>
      </c>
      <c r="I306" s="40">
        <v>0</v>
      </c>
      <c r="J306" s="40">
        <v>0</v>
      </c>
    </row>
    <row r="307" spans="1:10">
      <c r="A307" s="39" t="s">
        <v>207</v>
      </c>
      <c r="B307" s="36">
        <v>85</v>
      </c>
      <c r="C307" s="36" t="s">
        <v>84</v>
      </c>
      <c r="D307" s="36" t="s">
        <v>216</v>
      </c>
      <c r="E307" s="40">
        <v>193922.91</v>
      </c>
      <c r="F307" s="40">
        <v>0</v>
      </c>
      <c r="G307" s="40">
        <v>663714.46</v>
      </c>
      <c r="H307" s="40">
        <v>0</v>
      </c>
      <c r="I307" s="40">
        <v>15.3215</v>
      </c>
      <c r="J307" s="40">
        <v>123683.1366</v>
      </c>
    </row>
    <row r="308" spans="1:10">
      <c r="A308" s="39" t="s">
        <v>207</v>
      </c>
      <c r="B308" s="36">
        <v>85</v>
      </c>
      <c r="C308" s="36" t="s">
        <v>84</v>
      </c>
      <c r="D308" s="36" t="s">
        <v>217</v>
      </c>
      <c r="E308" s="40">
        <v>1357914.35</v>
      </c>
      <c r="F308" s="40">
        <v>1268398.8600000001</v>
      </c>
      <c r="G308" s="40">
        <v>3535979.18</v>
      </c>
      <c r="H308" s="40">
        <v>4478413.46</v>
      </c>
      <c r="I308" s="40">
        <v>1</v>
      </c>
      <c r="J308" s="40">
        <v>11079.340899999999</v>
      </c>
    </row>
    <row r="309" spans="1:10">
      <c r="A309" s="39" t="s">
        <v>208</v>
      </c>
      <c r="B309" s="36">
        <v>86</v>
      </c>
      <c r="C309" s="36" t="s">
        <v>85</v>
      </c>
      <c r="D309" s="36" t="s">
        <v>216</v>
      </c>
      <c r="E309" s="40">
        <v>1710841</v>
      </c>
      <c r="F309" s="40">
        <v>2926628.87</v>
      </c>
      <c r="G309" s="40">
        <v>5226516.87</v>
      </c>
      <c r="H309" s="40">
        <v>5874051.0199999996</v>
      </c>
      <c r="I309" s="40">
        <v>65.390900000000002</v>
      </c>
      <c r="J309" s="40">
        <v>551207.79980000004</v>
      </c>
    </row>
    <row r="310" spans="1:10">
      <c r="A310" s="39" t="s">
        <v>208</v>
      </c>
      <c r="B310" s="36">
        <v>86</v>
      </c>
      <c r="C310" s="36" t="s">
        <v>85</v>
      </c>
      <c r="D310" s="36" t="s">
        <v>218</v>
      </c>
      <c r="E310" s="40">
        <v>0</v>
      </c>
      <c r="F310" s="40">
        <v>1035.3499999999999</v>
      </c>
      <c r="G310" s="40">
        <v>0</v>
      </c>
      <c r="H310" s="40">
        <v>4983.6899999999996</v>
      </c>
      <c r="I310" s="40">
        <v>3.0950000000000002</v>
      </c>
      <c r="J310" s="40">
        <v>26578.017199999998</v>
      </c>
    </row>
    <row r="311" spans="1:10">
      <c r="A311" s="39" t="s">
        <v>208</v>
      </c>
      <c r="B311" s="36">
        <v>86</v>
      </c>
      <c r="C311" s="36" t="s">
        <v>85</v>
      </c>
      <c r="D311" s="36" t="s">
        <v>219</v>
      </c>
      <c r="E311" s="40">
        <v>36463.22</v>
      </c>
      <c r="F311" s="40">
        <v>36624.25</v>
      </c>
      <c r="G311" s="40">
        <v>72982.73</v>
      </c>
      <c r="H311" s="40">
        <v>110061.57</v>
      </c>
      <c r="I311" s="40">
        <v>0.19500000000000001</v>
      </c>
      <c r="J311" s="40">
        <v>689.88030000000003</v>
      </c>
    </row>
    <row r="312" spans="1:10">
      <c r="A312" s="39" t="s">
        <v>209</v>
      </c>
      <c r="B312" s="36">
        <v>87</v>
      </c>
      <c r="C312" s="36" t="s">
        <v>86</v>
      </c>
      <c r="D312" s="36" t="s">
        <v>216</v>
      </c>
      <c r="E312" s="40">
        <v>657911.32999999996</v>
      </c>
      <c r="F312" s="40">
        <v>444272.12</v>
      </c>
      <c r="G312" s="40">
        <v>1984987.99</v>
      </c>
      <c r="H312" s="40">
        <v>2019187.29</v>
      </c>
      <c r="I312" s="40">
        <v>51.311700000000002</v>
      </c>
      <c r="J312" s="40">
        <v>368887.21970000002</v>
      </c>
    </row>
    <row r="313" spans="1:10">
      <c r="A313" s="39" t="s">
        <v>209</v>
      </c>
      <c r="B313" s="36">
        <v>87</v>
      </c>
      <c r="C313" s="36" t="s">
        <v>86</v>
      </c>
      <c r="D313" s="36" t="s">
        <v>217</v>
      </c>
      <c r="E313" s="40">
        <v>27025.13</v>
      </c>
      <c r="F313" s="40">
        <v>15270.92</v>
      </c>
      <c r="G313" s="40">
        <v>83748.14</v>
      </c>
      <c r="H313" s="40">
        <v>46122.31</v>
      </c>
      <c r="I313" s="40">
        <v>6.25</v>
      </c>
      <c r="J313" s="40">
        <v>4880.9242999999997</v>
      </c>
    </row>
    <row r="314" spans="1:10">
      <c r="A314" s="39" t="s">
        <v>209</v>
      </c>
      <c r="B314" s="36">
        <v>87</v>
      </c>
      <c r="C314" s="36" t="s">
        <v>86</v>
      </c>
      <c r="D314" s="36" t="s">
        <v>218</v>
      </c>
      <c r="E314" s="40">
        <v>878817.13</v>
      </c>
      <c r="F314" s="40">
        <v>949850.57</v>
      </c>
      <c r="G314" s="40">
        <v>2444950.14</v>
      </c>
      <c r="H314" s="40">
        <v>1902233.55</v>
      </c>
      <c r="I314" s="40">
        <v>18.2682</v>
      </c>
      <c r="J314" s="40">
        <v>138084.81280000001</v>
      </c>
    </row>
    <row r="315" spans="1:10">
      <c r="A315" s="39" t="s">
        <v>209</v>
      </c>
      <c r="B315" s="36">
        <v>87</v>
      </c>
      <c r="C315" s="36" t="s">
        <v>86</v>
      </c>
      <c r="D315" s="36" t="s">
        <v>219</v>
      </c>
      <c r="E315" s="40">
        <v>344014.51</v>
      </c>
      <c r="F315" s="40">
        <v>96127.67</v>
      </c>
      <c r="G315" s="40">
        <v>582078.25</v>
      </c>
      <c r="H315" s="40">
        <v>183624.93</v>
      </c>
      <c r="I315" s="40">
        <v>5.38</v>
      </c>
      <c r="J315" s="40">
        <v>44261.960500000001</v>
      </c>
    </row>
    <row r="316" spans="1:10">
      <c r="A316" s="39" t="s">
        <v>209</v>
      </c>
      <c r="B316" s="36">
        <v>87</v>
      </c>
      <c r="C316" s="36" t="s">
        <v>86</v>
      </c>
      <c r="D316" s="36" t="s">
        <v>220</v>
      </c>
      <c r="E316" s="40">
        <v>363290.06</v>
      </c>
      <c r="F316" s="40">
        <v>54030.02</v>
      </c>
      <c r="G316" s="40">
        <v>928136.76</v>
      </c>
      <c r="H316" s="40">
        <v>186021.29</v>
      </c>
      <c r="I316" s="40">
        <v>36.281999999999996</v>
      </c>
      <c r="J316" s="40">
        <v>223115.21950000001</v>
      </c>
    </row>
    <row r="317" spans="1:10">
      <c r="A317" s="39" t="s">
        <v>210</v>
      </c>
      <c r="B317" s="36">
        <v>88</v>
      </c>
      <c r="C317" s="36" t="s">
        <v>87</v>
      </c>
      <c r="D317" s="36" t="s">
        <v>216</v>
      </c>
      <c r="E317" s="40">
        <v>34950.199999999997</v>
      </c>
      <c r="F317" s="40">
        <v>-5969.5</v>
      </c>
      <c r="G317" s="40">
        <v>163991.56</v>
      </c>
      <c r="H317" s="40">
        <v>44891.5</v>
      </c>
      <c r="I317" s="40">
        <v>0.5</v>
      </c>
      <c r="J317" s="40">
        <v>2364.9553999999998</v>
      </c>
    </row>
    <row r="318" spans="1:10">
      <c r="A318" s="39" t="s">
        <v>210</v>
      </c>
      <c r="B318" s="36">
        <v>88</v>
      </c>
      <c r="C318" s="36" t="s">
        <v>87</v>
      </c>
      <c r="D318" s="36" t="s">
        <v>218</v>
      </c>
      <c r="E318" s="40">
        <v>71317.81</v>
      </c>
      <c r="F318" s="40">
        <v>76058.77</v>
      </c>
      <c r="G318" s="40">
        <v>197635.63</v>
      </c>
      <c r="H318" s="40">
        <v>244672.27</v>
      </c>
      <c r="I318" s="40">
        <v>1.7574000000000001</v>
      </c>
      <c r="J318" s="40">
        <v>9402.7014999999992</v>
      </c>
    </row>
    <row r="319" spans="1:10">
      <c r="A319" s="39" t="s">
        <v>210</v>
      </c>
      <c r="B319" s="36">
        <v>88</v>
      </c>
      <c r="C319" s="36" t="s">
        <v>87</v>
      </c>
      <c r="D319" s="36" t="s">
        <v>219</v>
      </c>
      <c r="E319" s="40">
        <v>254706.37</v>
      </c>
      <c r="F319" s="40">
        <v>315421.71999999997</v>
      </c>
      <c r="G319" s="40">
        <v>713491.2</v>
      </c>
      <c r="H319" s="40">
        <v>1127715.95</v>
      </c>
      <c r="I319" s="40">
        <v>2.7000000000000001E-3</v>
      </c>
      <c r="J319" s="40">
        <v>27.8093</v>
      </c>
    </row>
    <row r="320" spans="1:10">
      <c r="A320" s="39" t="s">
        <v>210</v>
      </c>
      <c r="B320" s="36">
        <v>88</v>
      </c>
      <c r="C320" s="36" t="s">
        <v>87</v>
      </c>
      <c r="D320" s="36" t="s">
        <v>220</v>
      </c>
      <c r="E320" s="40">
        <v>7094.7</v>
      </c>
      <c r="F320" s="40">
        <v>2552.54</v>
      </c>
      <c r="G320" s="40">
        <v>44488.31</v>
      </c>
      <c r="H320" s="40">
        <v>7657.61</v>
      </c>
      <c r="I320" s="40">
        <v>2.97</v>
      </c>
      <c r="J320" s="40">
        <v>17221.6944</v>
      </c>
    </row>
    <row r="321" spans="1:10">
      <c r="A321" s="39" t="s">
        <v>211</v>
      </c>
      <c r="B321" s="36">
        <v>89</v>
      </c>
      <c r="C321" s="36" t="s">
        <v>88</v>
      </c>
      <c r="D321" s="36" t="s">
        <v>216</v>
      </c>
      <c r="E321" s="40">
        <v>3351029.59</v>
      </c>
      <c r="F321" s="40">
        <v>314458.25</v>
      </c>
      <c r="G321" s="40">
        <v>8491983.9100000001</v>
      </c>
      <c r="H321" s="40">
        <v>716727.73</v>
      </c>
      <c r="I321" s="40">
        <v>108.831</v>
      </c>
      <c r="J321" s="40">
        <v>915808.42409999995</v>
      </c>
    </row>
    <row r="322" spans="1:10">
      <c r="A322" s="39" t="s">
        <v>211</v>
      </c>
      <c r="B322" s="36">
        <v>89</v>
      </c>
      <c r="C322" s="36" t="s">
        <v>88</v>
      </c>
      <c r="D322" s="36" t="s">
        <v>217</v>
      </c>
      <c r="E322" s="40">
        <v>0</v>
      </c>
      <c r="F322" s="40">
        <v>0</v>
      </c>
      <c r="G322" s="40">
        <v>0</v>
      </c>
      <c r="H322" s="40">
        <v>0</v>
      </c>
      <c r="I322" s="40">
        <v>2.9550000000000001</v>
      </c>
      <c r="J322" s="40">
        <v>32329.608800000002</v>
      </c>
    </row>
    <row r="323" spans="1:10">
      <c r="A323" s="39" t="s">
        <v>211</v>
      </c>
      <c r="B323" s="36">
        <v>89</v>
      </c>
      <c r="C323" s="36" t="s">
        <v>88</v>
      </c>
      <c r="D323" s="36" t="s">
        <v>218</v>
      </c>
      <c r="E323" s="40">
        <v>0</v>
      </c>
      <c r="F323" s="40">
        <v>0</v>
      </c>
      <c r="G323" s="40">
        <v>67926.59</v>
      </c>
      <c r="H323" s="40">
        <v>0</v>
      </c>
      <c r="I323" s="40">
        <v>5.1040000000000001</v>
      </c>
      <c r="J323" s="40">
        <v>42165.171600000001</v>
      </c>
    </row>
    <row r="324" spans="1:10">
      <c r="A324" s="39" t="s">
        <v>211</v>
      </c>
      <c r="B324" s="36">
        <v>89</v>
      </c>
      <c r="C324" s="36" t="s">
        <v>88</v>
      </c>
      <c r="D324" s="36" t="s">
        <v>220</v>
      </c>
      <c r="E324" s="40">
        <v>453830.01</v>
      </c>
      <c r="F324" s="40">
        <v>389943.06</v>
      </c>
      <c r="G324" s="40">
        <v>871898.83</v>
      </c>
      <c r="H324" s="40">
        <v>950634.52</v>
      </c>
      <c r="I324" s="40">
        <v>12.75</v>
      </c>
      <c r="J324" s="40">
        <v>76404.114000000001</v>
      </c>
    </row>
    <row r="325" spans="1:10">
      <c r="A325" s="39" t="s">
        <v>212</v>
      </c>
      <c r="B325" s="36">
        <v>90</v>
      </c>
      <c r="C325" s="36" t="s">
        <v>89</v>
      </c>
      <c r="D325" s="36" t="s">
        <v>216</v>
      </c>
      <c r="E325" s="40">
        <v>0</v>
      </c>
      <c r="F325" s="40">
        <v>0</v>
      </c>
      <c r="G325" s="40">
        <v>0</v>
      </c>
      <c r="H325" s="40">
        <v>0</v>
      </c>
      <c r="I325" s="40">
        <v>17.445499999999999</v>
      </c>
      <c r="J325" s="40">
        <v>31440.9565</v>
      </c>
    </row>
    <row r="326" spans="1:10">
      <c r="A326" s="39" t="s">
        <v>212</v>
      </c>
      <c r="B326" s="36">
        <v>90</v>
      </c>
      <c r="C326" s="36" t="s">
        <v>89</v>
      </c>
      <c r="D326" s="36" t="s">
        <v>217</v>
      </c>
      <c r="E326" s="40">
        <v>0</v>
      </c>
      <c r="F326" s="40">
        <v>0</v>
      </c>
      <c r="G326" s="40">
        <v>0</v>
      </c>
      <c r="H326" s="40">
        <v>0</v>
      </c>
      <c r="I326" s="40">
        <v>1.1000000000000001</v>
      </c>
      <c r="J326" s="40">
        <v>1011.9062</v>
      </c>
    </row>
    <row r="327" spans="1:10">
      <c r="A327" s="39" t="s">
        <v>212</v>
      </c>
      <c r="B327" s="36">
        <v>90</v>
      </c>
      <c r="C327" s="36" t="s">
        <v>89</v>
      </c>
      <c r="D327" s="36" t="s">
        <v>218</v>
      </c>
      <c r="E327" s="40">
        <v>331362.96000000002</v>
      </c>
      <c r="F327" s="40">
        <v>414850.67</v>
      </c>
      <c r="G327" s="40">
        <v>1040433.57</v>
      </c>
      <c r="H327" s="40">
        <v>1125190.05</v>
      </c>
      <c r="I327" s="40">
        <v>70.075000000000003</v>
      </c>
      <c r="J327" s="40">
        <v>131529.8161</v>
      </c>
    </row>
    <row r="328" spans="1:10">
      <c r="A328" s="39" t="s">
        <v>212</v>
      </c>
      <c r="B328" s="36">
        <v>90</v>
      </c>
      <c r="C328" s="36" t="s">
        <v>89</v>
      </c>
      <c r="D328" s="36" t="s">
        <v>219</v>
      </c>
      <c r="E328" s="40">
        <v>0</v>
      </c>
      <c r="F328" s="40">
        <v>0</v>
      </c>
      <c r="G328" s="40">
        <v>0</v>
      </c>
      <c r="H328" s="40">
        <v>0</v>
      </c>
      <c r="I328" s="40">
        <v>7.33</v>
      </c>
      <c r="J328" s="40">
        <v>16743.9918</v>
      </c>
    </row>
    <row r="329" spans="1:10">
      <c r="A329" s="39" t="s">
        <v>212</v>
      </c>
      <c r="B329" s="36">
        <v>90</v>
      </c>
      <c r="C329" s="36" t="s">
        <v>89</v>
      </c>
      <c r="D329" s="36" t="s">
        <v>220</v>
      </c>
      <c r="E329" s="40">
        <v>0</v>
      </c>
      <c r="F329" s="40">
        <v>0</v>
      </c>
      <c r="G329" s="40">
        <v>0</v>
      </c>
      <c r="H329" s="40">
        <v>0</v>
      </c>
      <c r="I329" s="40">
        <v>22.88</v>
      </c>
      <c r="J329" s="40">
        <v>24939.154200000001</v>
      </c>
    </row>
    <row r="330" spans="1:10">
      <c r="A330" s="39" t="s">
        <v>203</v>
      </c>
      <c r="B330" s="36">
        <v>91</v>
      </c>
      <c r="C330" s="36" t="s">
        <v>90</v>
      </c>
      <c r="D330" s="36" t="s">
        <v>216</v>
      </c>
      <c r="E330" s="40">
        <v>186022.72</v>
      </c>
      <c r="F330" s="40">
        <v>130781.94</v>
      </c>
      <c r="G330" s="40">
        <v>531898.64</v>
      </c>
      <c r="H330" s="40">
        <v>392453.52</v>
      </c>
      <c r="I330" s="40">
        <v>5</v>
      </c>
      <c r="J330" s="40">
        <v>46299.3024</v>
      </c>
    </row>
    <row r="331" spans="1:10">
      <c r="A331" s="39" t="s">
        <v>203</v>
      </c>
      <c r="B331" s="36">
        <v>91</v>
      </c>
      <c r="C331" s="36" t="s">
        <v>90</v>
      </c>
      <c r="D331" s="36" t="s">
        <v>217</v>
      </c>
      <c r="E331" s="40">
        <v>36869.550000000003</v>
      </c>
      <c r="F331" s="40">
        <v>15144.32</v>
      </c>
      <c r="G331" s="40">
        <v>89748.74</v>
      </c>
      <c r="H331" s="40">
        <v>45432.98</v>
      </c>
      <c r="I331" s="40">
        <v>3.1996000000000002</v>
      </c>
      <c r="J331" s="40">
        <v>12875.671700000001</v>
      </c>
    </row>
    <row r="332" spans="1:10">
      <c r="A332" s="39" t="s">
        <v>203</v>
      </c>
      <c r="B332" s="36">
        <v>91</v>
      </c>
      <c r="C332" s="36" t="s">
        <v>90</v>
      </c>
      <c r="D332" s="36" t="s">
        <v>218</v>
      </c>
      <c r="E332" s="40">
        <v>253730.63</v>
      </c>
      <c r="F332" s="40">
        <v>300017.32</v>
      </c>
      <c r="G332" s="40">
        <v>770929.17</v>
      </c>
      <c r="H332" s="40">
        <v>897970.65</v>
      </c>
      <c r="I332" s="40">
        <v>1.0482</v>
      </c>
      <c r="J332" s="40">
        <v>6373.5816000000004</v>
      </c>
    </row>
    <row r="333" spans="1:10">
      <c r="A333" s="39" t="s">
        <v>203</v>
      </c>
      <c r="B333" s="36">
        <v>91</v>
      </c>
      <c r="C333" s="36" t="s">
        <v>90</v>
      </c>
      <c r="D333" s="36" t="s">
        <v>219</v>
      </c>
      <c r="E333" s="40">
        <v>384453.06</v>
      </c>
      <c r="F333" s="40">
        <v>317346.49</v>
      </c>
      <c r="G333" s="40">
        <v>1014898.87</v>
      </c>
      <c r="H333" s="40">
        <v>962128.12</v>
      </c>
      <c r="I333" s="40">
        <v>0.18260000000000001</v>
      </c>
      <c r="J333" s="40">
        <v>1524.2392</v>
      </c>
    </row>
    <row r="334" spans="1:10">
      <c r="A334" s="39" t="s">
        <v>204</v>
      </c>
      <c r="B334" s="36">
        <v>92</v>
      </c>
      <c r="C334" s="36" t="s">
        <v>91</v>
      </c>
      <c r="D334" s="36" t="s">
        <v>216</v>
      </c>
      <c r="E334" s="40">
        <v>251542.38</v>
      </c>
      <c r="F334" s="40">
        <v>242254.01</v>
      </c>
      <c r="G334" s="40">
        <v>578712.16</v>
      </c>
      <c r="H334" s="40">
        <v>725738.47</v>
      </c>
      <c r="I334" s="40">
        <v>14.244999999999999</v>
      </c>
      <c r="J334" s="40">
        <v>142951.08670000001</v>
      </c>
    </row>
    <row r="335" spans="1:10">
      <c r="A335" s="39" t="s">
        <v>204</v>
      </c>
      <c r="B335" s="36">
        <v>92</v>
      </c>
      <c r="C335" s="36" t="s">
        <v>91</v>
      </c>
      <c r="D335" s="36" t="s">
        <v>218</v>
      </c>
      <c r="E335" s="40">
        <v>0</v>
      </c>
      <c r="F335" s="40">
        <v>0</v>
      </c>
      <c r="G335" s="40">
        <v>153341.12</v>
      </c>
      <c r="H335" s="40">
        <v>0</v>
      </c>
      <c r="I335" s="40">
        <v>0.54500000000000004</v>
      </c>
      <c r="J335" s="40">
        <v>5757.1914999999999</v>
      </c>
    </row>
    <row r="336" spans="1:10">
      <c r="A336" s="39" t="s">
        <v>204</v>
      </c>
      <c r="B336" s="36">
        <v>92</v>
      </c>
      <c r="C336" s="36" t="s">
        <v>91</v>
      </c>
      <c r="D336" s="36" t="s">
        <v>219</v>
      </c>
      <c r="E336" s="40">
        <v>0</v>
      </c>
      <c r="F336" s="40">
        <v>0</v>
      </c>
      <c r="G336" s="40">
        <v>0</v>
      </c>
      <c r="H336" s="40">
        <v>0</v>
      </c>
      <c r="I336" s="40">
        <v>1.0277000000000001</v>
      </c>
      <c r="J336" s="40">
        <v>8847.7595000000001</v>
      </c>
    </row>
    <row r="337" spans="1:10">
      <c r="A337" s="39" t="s">
        <v>204</v>
      </c>
      <c r="B337" s="36">
        <v>92</v>
      </c>
      <c r="C337" s="36" t="s">
        <v>91</v>
      </c>
      <c r="D337" s="36" t="s">
        <v>220</v>
      </c>
      <c r="E337" s="40">
        <v>115013.95</v>
      </c>
      <c r="F337" s="40">
        <v>108885.99</v>
      </c>
      <c r="G337" s="40">
        <v>407594.23999999999</v>
      </c>
      <c r="H337" s="40">
        <v>326313.34000000003</v>
      </c>
      <c r="I337" s="40">
        <v>8.6326000000000001</v>
      </c>
      <c r="J337" s="40">
        <v>64036.055200000003</v>
      </c>
    </row>
    <row r="338" spans="1:10">
      <c r="A338" s="39" t="s">
        <v>205</v>
      </c>
      <c r="B338" s="36">
        <v>93</v>
      </c>
      <c r="C338" s="36" t="s">
        <v>92</v>
      </c>
      <c r="D338" s="36" t="s">
        <v>216</v>
      </c>
      <c r="E338" s="40">
        <v>0</v>
      </c>
      <c r="F338" s="40">
        <v>-28735.05</v>
      </c>
      <c r="G338" s="40">
        <v>0</v>
      </c>
      <c r="H338" s="40">
        <v>26463.41</v>
      </c>
      <c r="I338" s="40">
        <v>2</v>
      </c>
      <c r="J338" s="40">
        <v>26842.3341</v>
      </c>
    </row>
    <row r="339" spans="1:10">
      <c r="A339" s="39" t="s">
        <v>205</v>
      </c>
      <c r="B339" s="36">
        <v>93</v>
      </c>
      <c r="C339" s="36" t="s">
        <v>92</v>
      </c>
      <c r="D339" s="36" t="s">
        <v>217</v>
      </c>
      <c r="E339" s="40">
        <v>648202.23999999999</v>
      </c>
      <c r="F339" s="40">
        <v>1789232.23</v>
      </c>
      <c r="G339" s="40">
        <v>1549588.19</v>
      </c>
      <c r="H339" s="40">
        <v>4623731.62</v>
      </c>
      <c r="I339" s="40">
        <v>32.5</v>
      </c>
      <c r="J339" s="40">
        <v>52880.770100000002</v>
      </c>
    </row>
    <row r="340" spans="1:10">
      <c r="A340" s="39" t="s">
        <v>206</v>
      </c>
      <c r="B340" s="36">
        <v>94</v>
      </c>
      <c r="C340" s="36" t="s">
        <v>93</v>
      </c>
      <c r="D340" s="36" t="s">
        <v>216</v>
      </c>
      <c r="E340" s="40">
        <v>132111.15</v>
      </c>
      <c r="F340" s="40">
        <v>91550.15</v>
      </c>
      <c r="G340" s="40">
        <v>379787.15</v>
      </c>
      <c r="H340" s="40">
        <v>330163.38</v>
      </c>
      <c r="I340" s="40">
        <v>0</v>
      </c>
      <c r="J340" s="40">
        <v>0</v>
      </c>
    </row>
    <row r="341" spans="1:10">
      <c r="A341" s="39" t="s">
        <v>206</v>
      </c>
      <c r="B341" s="36">
        <v>94</v>
      </c>
      <c r="C341" s="36" t="s">
        <v>93</v>
      </c>
      <c r="D341" s="36" t="s">
        <v>218</v>
      </c>
      <c r="E341" s="40">
        <v>132536.57999999999</v>
      </c>
      <c r="F341" s="40">
        <v>133491.46</v>
      </c>
      <c r="G341" s="40">
        <v>435150</v>
      </c>
      <c r="H341" s="40">
        <v>400474.39</v>
      </c>
      <c r="I341" s="40">
        <v>0.45</v>
      </c>
      <c r="J341" s="40">
        <v>918.33939999999996</v>
      </c>
    </row>
    <row r="342" spans="1:10">
      <c r="A342" s="39" t="s">
        <v>206</v>
      </c>
      <c r="B342" s="36">
        <v>94</v>
      </c>
      <c r="C342" s="36" t="s">
        <v>93</v>
      </c>
      <c r="D342" s="36" t="s">
        <v>219</v>
      </c>
      <c r="E342" s="40">
        <v>79761.95</v>
      </c>
      <c r="F342" s="40">
        <v>84370.73</v>
      </c>
      <c r="G342" s="40">
        <v>241408.78</v>
      </c>
      <c r="H342" s="40">
        <v>270540.24</v>
      </c>
      <c r="I342" s="40">
        <v>0</v>
      </c>
      <c r="J342" s="40">
        <v>0</v>
      </c>
    </row>
    <row r="343" spans="1:10">
      <c r="A343" s="39" t="s">
        <v>206</v>
      </c>
      <c r="B343" s="36">
        <v>94</v>
      </c>
      <c r="C343" s="36" t="s">
        <v>93</v>
      </c>
      <c r="D343" s="36" t="s">
        <v>220</v>
      </c>
      <c r="E343" s="40">
        <v>298864.58</v>
      </c>
      <c r="F343" s="40">
        <v>590575.93999999994</v>
      </c>
      <c r="G343" s="40">
        <v>894887.95</v>
      </c>
      <c r="H343" s="40">
        <v>1448540.43</v>
      </c>
      <c r="I343" s="40">
        <v>8.1999999999999993</v>
      </c>
      <c r="J343" s="40">
        <v>19475.813300000002</v>
      </c>
    </row>
    <row r="344" spans="1:10">
      <c r="A344" s="39" t="s">
        <v>207</v>
      </c>
      <c r="B344" s="36">
        <v>95</v>
      </c>
      <c r="C344" s="36" t="s">
        <v>94</v>
      </c>
      <c r="D344" s="36" t="s">
        <v>216</v>
      </c>
      <c r="E344" s="40">
        <v>173076.1</v>
      </c>
      <c r="F344" s="40">
        <v>284950.74</v>
      </c>
      <c r="G344" s="40">
        <v>544705.06000000006</v>
      </c>
      <c r="H344" s="40">
        <v>789915.44</v>
      </c>
      <c r="I344" s="40">
        <v>0</v>
      </c>
      <c r="J344" s="40">
        <v>0</v>
      </c>
    </row>
    <row r="345" spans="1:10">
      <c r="A345" s="39" t="s">
        <v>207</v>
      </c>
      <c r="B345" s="36">
        <v>95</v>
      </c>
      <c r="C345" s="36" t="s">
        <v>94</v>
      </c>
      <c r="D345" s="36" t="s">
        <v>218</v>
      </c>
      <c r="E345" s="40">
        <v>116561.99</v>
      </c>
      <c r="F345" s="40">
        <v>122980.47</v>
      </c>
      <c r="G345" s="40">
        <v>345092.65</v>
      </c>
      <c r="H345" s="40">
        <v>479437.61</v>
      </c>
      <c r="I345" s="40">
        <v>0</v>
      </c>
      <c r="J345" s="40">
        <v>0</v>
      </c>
    </row>
    <row r="346" spans="1:10">
      <c r="A346" s="39" t="s">
        <v>207</v>
      </c>
      <c r="B346" s="36">
        <v>95</v>
      </c>
      <c r="C346" s="36" t="s">
        <v>94</v>
      </c>
      <c r="D346" s="36" t="s">
        <v>219</v>
      </c>
      <c r="E346" s="40">
        <v>54657.98</v>
      </c>
      <c r="F346" s="40">
        <v>48102.44</v>
      </c>
      <c r="G346" s="40">
        <v>163013.01999999999</v>
      </c>
      <c r="H346" s="40">
        <v>143959.76</v>
      </c>
      <c r="I346" s="40">
        <v>0</v>
      </c>
      <c r="J346" s="40">
        <v>0</v>
      </c>
    </row>
    <row r="347" spans="1:10">
      <c r="A347" s="39" t="s">
        <v>207</v>
      </c>
      <c r="B347" s="36">
        <v>95</v>
      </c>
      <c r="C347" s="36" t="s">
        <v>94</v>
      </c>
      <c r="D347" s="36" t="s">
        <v>220</v>
      </c>
      <c r="E347" s="40">
        <v>26526.22</v>
      </c>
      <c r="F347" s="40">
        <v>0</v>
      </c>
      <c r="G347" s="40">
        <v>39131.71</v>
      </c>
      <c r="H347" s="40">
        <v>1929.27</v>
      </c>
      <c r="I347" s="40">
        <v>0</v>
      </c>
      <c r="J347" s="40">
        <v>0</v>
      </c>
    </row>
    <row r="348" spans="1:10">
      <c r="A348" s="39" t="s">
        <v>208</v>
      </c>
      <c r="B348" s="36">
        <v>96</v>
      </c>
      <c r="C348" s="36" t="s">
        <v>95</v>
      </c>
      <c r="D348" s="36" t="s">
        <v>216</v>
      </c>
      <c r="E348" s="40">
        <v>0</v>
      </c>
      <c r="F348" s="40">
        <v>0</v>
      </c>
      <c r="G348" s="40">
        <v>0</v>
      </c>
      <c r="H348" s="40">
        <v>0</v>
      </c>
      <c r="I348" s="40">
        <v>14</v>
      </c>
      <c r="J348" s="40">
        <v>125162.0341</v>
      </c>
    </row>
    <row r="349" spans="1:10">
      <c r="A349" s="39" t="s">
        <v>208</v>
      </c>
      <c r="B349" s="36">
        <v>96</v>
      </c>
      <c r="C349" s="36" t="s">
        <v>95</v>
      </c>
      <c r="D349" s="36" t="s">
        <v>217</v>
      </c>
      <c r="E349" s="40">
        <v>1085321.06</v>
      </c>
      <c r="F349" s="40">
        <v>1088487.52</v>
      </c>
      <c r="G349" s="40">
        <v>3351122.33</v>
      </c>
      <c r="H349" s="40">
        <v>3171663.67</v>
      </c>
      <c r="I349" s="40">
        <v>0.9</v>
      </c>
      <c r="J349" s="40">
        <v>9493.3587000000007</v>
      </c>
    </row>
    <row r="350" spans="1:10">
      <c r="A350" s="39" t="s">
        <v>209</v>
      </c>
      <c r="B350" s="36">
        <v>97</v>
      </c>
      <c r="C350" s="36" t="s">
        <v>96</v>
      </c>
      <c r="D350" s="36" t="s">
        <v>216</v>
      </c>
      <c r="E350" s="40">
        <v>75623773.739999995</v>
      </c>
      <c r="F350" s="40">
        <v>57484800.520000003</v>
      </c>
      <c r="G350" s="40">
        <v>209572470.66999999</v>
      </c>
      <c r="H350" s="40">
        <v>153911025.50999999</v>
      </c>
      <c r="I350" s="40">
        <v>4575.4530999999997</v>
      </c>
      <c r="J350" s="40">
        <v>33044122.803599998</v>
      </c>
    </row>
    <row r="351" spans="1:10">
      <c r="A351" s="39" t="s">
        <v>209</v>
      </c>
      <c r="B351" s="36">
        <v>97</v>
      </c>
      <c r="C351" s="36" t="s">
        <v>96</v>
      </c>
      <c r="D351" s="36" t="s">
        <v>217</v>
      </c>
      <c r="E351" s="40">
        <v>8328828.7699999996</v>
      </c>
      <c r="F351" s="40">
        <v>13467159.25</v>
      </c>
      <c r="G351" s="40">
        <v>24937168.350000001</v>
      </c>
      <c r="H351" s="40">
        <v>27176907.010000002</v>
      </c>
      <c r="I351" s="40">
        <v>1851.4449</v>
      </c>
      <c r="J351" s="40">
        <v>4897621.7012</v>
      </c>
    </row>
    <row r="352" spans="1:10">
      <c r="A352" s="39" t="s">
        <v>209</v>
      </c>
      <c r="B352" s="36">
        <v>97</v>
      </c>
      <c r="C352" s="36" t="s">
        <v>96</v>
      </c>
      <c r="D352" s="36" t="s">
        <v>218</v>
      </c>
      <c r="E352" s="40">
        <v>25318538.27</v>
      </c>
      <c r="F352" s="40">
        <v>24332872.370000001</v>
      </c>
      <c r="G352" s="40">
        <v>54547292.590000004</v>
      </c>
      <c r="H352" s="40">
        <v>76979116.430000007</v>
      </c>
      <c r="I352" s="40">
        <v>928.15020000000004</v>
      </c>
      <c r="J352" s="40">
        <v>5596353.5904000001</v>
      </c>
    </row>
    <row r="353" spans="1:10">
      <c r="A353" s="39" t="s">
        <v>209</v>
      </c>
      <c r="B353" s="36">
        <v>97</v>
      </c>
      <c r="C353" s="36" t="s">
        <v>96</v>
      </c>
      <c r="D353" s="36" t="s">
        <v>219</v>
      </c>
      <c r="E353" s="40">
        <v>9041370.8300000001</v>
      </c>
      <c r="F353" s="40">
        <v>7873490.7400000002</v>
      </c>
      <c r="G353" s="40">
        <v>22679169.77</v>
      </c>
      <c r="H353" s="40">
        <v>26510173.550000001</v>
      </c>
      <c r="I353" s="40">
        <v>293.57499999999999</v>
      </c>
      <c r="J353" s="40">
        <v>1975961.8707000001</v>
      </c>
    </row>
    <row r="354" spans="1:10">
      <c r="A354" s="39" t="s">
        <v>209</v>
      </c>
      <c r="B354" s="36">
        <v>97</v>
      </c>
      <c r="C354" s="36" t="s">
        <v>96</v>
      </c>
      <c r="D354" s="36" t="s">
        <v>220</v>
      </c>
      <c r="E354" s="40">
        <v>28808353.73</v>
      </c>
      <c r="F354" s="40">
        <v>40218363.689999998</v>
      </c>
      <c r="G354" s="40">
        <v>81819322.450000003</v>
      </c>
      <c r="H354" s="40">
        <v>114542980.75</v>
      </c>
      <c r="I354" s="40">
        <v>1491.741</v>
      </c>
      <c r="J354" s="40">
        <v>7981803.3831000002</v>
      </c>
    </row>
    <row r="355" spans="1:10">
      <c r="A355" s="39" t="s">
        <v>210</v>
      </c>
      <c r="B355" s="36">
        <v>98</v>
      </c>
      <c r="C355" s="36" t="s">
        <v>97</v>
      </c>
      <c r="D355" s="36" t="s">
        <v>216</v>
      </c>
      <c r="E355" s="40">
        <v>14407935.59</v>
      </c>
      <c r="F355" s="40">
        <v>13472013.720000001</v>
      </c>
      <c r="G355" s="40">
        <v>36674275.509999998</v>
      </c>
      <c r="H355" s="40">
        <v>36124628.740000002</v>
      </c>
      <c r="I355" s="40">
        <v>41.672499999999999</v>
      </c>
      <c r="J355" s="40">
        <v>275103.94260000001</v>
      </c>
    </row>
    <row r="356" spans="1:10">
      <c r="A356" s="39" t="s">
        <v>210</v>
      </c>
      <c r="B356" s="36">
        <v>98</v>
      </c>
      <c r="C356" s="36" t="s">
        <v>97</v>
      </c>
      <c r="D356" s="36" t="s">
        <v>217</v>
      </c>
      <c r="E356" s="40">
        <v>126263.61</v>
      </c>
      <c r="F356" s="40">
        <v>241428.16</v>
      </c>
      <c r="G356" s="40">
        <v>89996.6</v>
      </c>
      <c r="H356" s="40">
        <v>1241485.55</v>
      </c>
      <c r="I356" s="40">
        <v>170.27</v>
      </c>
      <c r="J356" s="40">
        <v>183427.01329999999</v>
      </c>
    </row>
    <row r="357" spans="1:10">
      <c r="A357" s="39" t="s">
        <v>210</v>
      </c>
      <c r="B357" s="36">
        <v>98</v>
      </c>
      <c r="C357" s="36" t="s">
        <v>97</v>
      </c>
      <c r="D357" s="36" t="s">
        <v>218</v>
      </c>
      <c r="E357" s="40">
        <v>379.31</v>
      </c>
      <c r="F357" s="40">
        <v>2482902.16</v>
      </c>
      <c r="G357" s="40">
        <v>71972.37</v>
      </c>
      <c r="H357" s="40">
        <v>6405537.4199999999</v>
      </c>
      <c r="I357" s="40">
        <v>81.988900000000001</v>
      </c>
      <c r="J357" s="40">
        <v>373478.73200000002</v>
      </c>
    </row>
    <row r="358" spans="1:10">
      <c r="A358" s="39" t="s">
        <v>210</v>
      </c>
      <c r="B358" s="36">
        <v>98</v>
      </c>
      <c r="C358" s="36" t="s">
        <v>97</v>
      </c>
      <c r="D358" s="36" t="s">
        <v>219</v>
      </c>
      <c r="E358" s="40">
        <v>13587.78</v>
      </c>
      <c r="F358" s="40">
        <v>314855</v>
      </c>
      <c r="G358" s="40">
        <v>56332.56</v>
      </c>
      <c r="H358" s="40">
        <v>1242040.71</v>
      </c>
      <c r="I358" s="40">
        <v>17.393999999999998</v>
      </c>
      <c r="J358" s="40">
        <v>119207.6232</v>
      </c>
    </row>
    <row r="359" spans="1:10">
      <c r="A359" s="39" t="s">
        <v>210</v>
      </c>
      <c r="B359" s="36">
        <v>98</v>
      </c>
      <c r="C359" s="36" t="s">
        <v>97</v>
      </c>
      <c r="D359" s="36" t="s">
        <v>220</v>
      </c>
      <c r="E359" s="40">
        <v>1368764.25</v>
      </c>
      <c r="F359" s="40">
        <v>2598161.7599999998</v>
      </c>
      <c r="G359" s="40">
        <v>3512856.69</v>
      </c>
      <c r="H359" s="40">
        <v>9159699.1300000008</v>
      </c>
      <c r="I359" s="40">
        <v>159.33760000000001</v>
      </c>
      <c r="J359" s="40">
        <v>962994.49</v>
      </c>
    </row>
    <row r="360" spans="1:10">
      <c r="A360" s="39" t="s">
        <v>211</v>
      </c>
      <c r="B360" s="36">
        <v>99</v>
      </c>
      <c r="C360" s="36" t="s">
        <v>98</v>
      </c>
      <c r="D360" s="36" t="s">
        <v>216</v>
      </c>
      <c r="E360" s="40">
        <v>85787.35</v>
      </c>
      <c r="F360" s="40">
        <v>84270.48</v>
      </c>
      <c r="G360" s="40">
        <v>257362.05</v>
      </c>
      <c r="H360" s="40">
        <v>252811.44</v>
      </c>
      <c r="I360" s="40">
        <v>5.0209999999999999</v>
      </c>
      <c r="J360" s="40">
        <v>46495.493399999999</v>
      </c>
    </row>
    <row r="361" spans="1:10">
      <c r="A361" s="39" t="s">
        <v>211</v>
      </c>
      <c r="B361" s="36">
        <v>99</v>
      </c>
      <c r="C361" s="36" t="s">
        <v>98</v>
      </c>
      <c r="D361" s="36" t="s">
        <v>217</v>
      </c>
      <c r="E361" s="40">
        <v>0</v>
      </c>
      <c r="F361" s="40">
        <v>0</v>
      </c>
      <c r="G361" s="40">
        <v>0</v>
      </c>
      <c r="H361" s="40">
        <v>0</v>
      </c>
      <c r="I361" s="40">
        <v>1.056</v>
      </c>
      <c r="J361" s="40">
        <v>578.47860000000003</v>
      </c>
    </row>
    <row r="362" spans="1:10">
      <c r="A362" s="39" t="s">
        <v>211</v>
      </c>
      <c r="B362" s="36">
        <v>99</v>
      </c>
      <c r="C362" s="36" t="s">
        <v>98</v>
      </c>
      <c r="D362" s="36" t="s">
        <v>218</v>
      </c>
      <c r="E362" s="40">
        <v>187134.86</v>
      </c>
      <c r="F362" s="40">
        <v>174532.89</v>
      </c>
      <c r="G362" s="40">
        <v>593467.27</v>
      </c>
      <c r="H362" s="40">
        <v>527201.67000000004</v>
      </c>
      <c r="I362" s="40">
        <v>6.4490999999999996</v>
      </c>
      <c r="J362" s="40">
        <v>43966.799200000001</v>
      </c>
    </row>
    <row r="363" spans="1:10">
      <c r="A363" s="39" t="s">
        <v>211</v>
      </c>
      <c r="B363" s="36">
        <v>99</v>
      </c>
      <c r="C363" s="36" t="s">
        <v>98</v>
      </c>
      <c r="D363" s="36" t="s">
        <v>219</v>
      </c>
      <c r="E363" s="40">
        <v>65917.710000000006</v>
      </c>
      <c r="F363" s="40">
        <v>147105.35999999999</v>
      </c>
      <c r="G363" s="40">
        <v>210539.6</v>
      </c>
      <c r="H363" s="40">
        <v>320137.34999999998</v>
      </c>
      <c r="I363" s="40">
        <v>3.1011000000000002</v>
      </c>
      <c r="J363" s="40">
        <v>22441.1489</v>
      </c>
    </row>
    <row r="364" spans="1:10">
      <c r="A364" s="39" t="s">
        <v>211</v>
      </c>
      <c r="B364" s="36">
        <v>99</v>
      </c>
      <c r="C364" s="36" t="s">
        <v>98</v>
      </c>
      <c r="D364" s="36" t="s">
        <v>220</v>
      </c>
      <c r="E364" s="40">
        <v>152451.03</v>
      </c>
      <c r="F364" s="40">
        <v>178926.68</v>
      </c>
      <c r="G364" s="40">
        <v>449061.22</v>
      </c>
      <c r="H364" s="40">
        <v>522348.25</v>
      </c>
      <c r="I364" s="40">
        <v>3.16</v>
      </c>
      <c r="J364" s="40">
        <v>15257.6711</v>
      </c>
    </row>
    <row r="365" spans="1:10">
      <c r="A365" s="39" t="s">
        <v>212</v>
      </c>
      <c r="B365" s="36">
        <v>100</v>
      </c>
      <c r="C365" s="36" t="s">
        <v>99</v>
      </c>
      <c r="D365" s="36" t="s">
        <v>216</v>
      </c>
      <c r="E365" s="40">
        <v>41023.81</v>
      </c>
      <c r="F365" s="40">
        <v>341976.03</v>
      </c>
      <c r="G365" s="40">
        <v>126370.94</v>
      </c>
      <c r="H365" s="40">
        <v>424389.95</v>
      </c>
      <c r="I365" s="40">
        <v>10.375</v>
      </c>
      <c r="J365" s="40">
        <v>42731.530400000003</v>
      </c>
    </row>
    <row r="366" spans="1:10">
      <c r="A366" s="39" t="s">
        <v>212</v>
      </c>
      <c r="B366" s="36">
        <v>100</v>
      </c>
      <c r="C366" s="36" t="s">
        <v>99</v>
      </c>
      <c r="D366" s="36" t="s">
        <v>217</v>
      </c>
      <c r="E366" s="40">
        <v>0</v>
      </c>
      <c r="F366" s="40">
        <v>0</v>
      </c>
      <c r="G366" s="40">
        <v>0</v>
      </c>
      <c r="H366" s="40">
        <v>0</v>
      </c>
      <c r="I366" s="40">
        <v>8.0399999999999991</v>
      </c>
      <c r="J366" s="40">
        <v>18497.1302</v>
      </c>
    </row>
    <row r="367" spans="1:10">
      <c r="A367" s="39" t="s">
        <v>212</v>
      </c>
      <c r="B367" s="36">
        <v>100</v>
      </c>
      <c r="C367" s="36" t="s">
        <v>99</v>
      </c>
      <c r="D367" s="36" t="s">
        <v>218</v>
      </c>
      <c r="E367" s="40">
        <v>644855.23</v>
      </c>
      <c r="F367" s="40">
        <v>472336.68</v>
      </c>
      <c r="G367" s="40">
        <v>1935493.98</v>
      </c>
      <c r="H367" s="40">
        <v>1852011.86</v>
      </c>
      <c r="I367" s="40">
        <v>66.69</v>
      </c>
      <c r="J367" s="40">
        <v>166565.52280000001</v>
      </c>
    </row>
    <row r="368" spans="1:10">
      <c r="A368" s="39" t="s">
        <v>212</v>
      </c>
      <c r="B368" s="36">
        <v>100</v>
      </c>
      <c r="C368" s="36" t="s">
        <v>99</v>
      </c>
      <c r="D368" s="36" t="s">
        <v>220</v>
      </c>
      <c r="E368" s="40">
        <v>224041.03</v>
      </c>
      <c r="F368" s="40">
        <v>216344.83</v>
      </c>
      <c r="G368" s="40">
        <v>692345.91</v>
      </c>
      <c r="H368" s="40">
        <v>593826.89</v>
      </c>
      <c r="I368" s="40">
        <v>20.38</v>
      </c>
      <c r="J368" s="40">
        <v>47906.241099999999</v>
      </c>
    </row>
    <row r="369" spans="1:10">
      <c r="A369" s="39" t="s">
        <v>203</v>
      </c>
      <c r="B369" s="36">
        <v>101</v>
      </c>
      <c r="C369" s="36" t="s">
        <v>100</v>
      </c>
      <c r="D369" s="36" t="s">
        <v>216</v>
      </c>
      <c r="E369" s="40">
        <v>179217.6</v>
      </c>
      <c r="F369" s="40">
        <v>232734.43</v>
      </c>
      <c r="G369" s="40">
        <v>524727.43999999994</v>
      </c>
      <c r="H369" s="40">
        <v>502593.52</v>
      </c>
      <c r="I369" s="40">
        <v>5.9236000000000004</v>
      </c>
      <c r="J369" s="40">
        <v>40317.9804</v>
      </c>
    </row>
    <row r="370" spans="1:10">
      <c r="A370" s="39" t="s">
        <v>203</v>
      </c>
      <c r="B370" s="36">
        <v>101</v>
      </c>
      <c r="C370" s="36" t="s">
        <v>100</v>
      </c>
      <c r="D370" s="36" t="s">
        <v>218</v>
      </c>
      <c r="E370" s="40">
        <v>0</v>
      </c>
      <c r="F370" s="40">
        <v>0</v>
      </c>
      <c r="G370" s="40">
        <v>0</v>
      </c>
      <c r="H370" s="40">
        <v>0</v>
      </c>
      <c r="I370" s="40">
        <v>3.1385000000000001</v>
      </c>
      <c r="J370" s="40">
        <v>23715.232800000002</v>
      </c>
    </row>
    <row r="371" spans="1:10">
      <c r="A371" s="39" t="s">
        <v>203</v>
      </c>
      <c r="B371" s="36">
        <v>101</v>
      </c>
      <c r="C371" s="36" t="s">
        <v>100</v>
      </c>
      <c r="D371" s="36" t="s">
        <v>219</v>
      </c>
      <c r="E371" s="40">
        <v>0</v>
      </c>
      <c r="F371" s="40">
        <v>0</v>
      </c>
      <c r="G371" s="40">
        <v>0</v>
      </c>
      <c r="H371" s="40">
        <v>0</v>
      </c>
      <c r="I371" s="40">
        <v>4.6001000000000003</v>
      </c>
      <c r="J371" s="40">
        <v>27554.137500000001</v>
      </c>
    </row>
    <row r="372" spans="1:10">
      <c r="A372" s="39" t="s">
        <v>203</v>
      </c>
      <c r="B372" s="36">
        <v>101</v>
      </c>
      <c r="C372" s="36" t="s">
        <v>100</v>
      </c>
      <c r="D372" s="36" t="s">
        <v>220</v>
      </c>
      <c r="E372" s="40">
        <v>1862008.09</v>
      </c>
      <c r="F372" s="40">
        <v>2128622.36</v>
      </c>
      <c r="G372" s="40">
        <v>5181096.76</v>
      </c>
      <c r="H372" s="40">
        <v>4858802.07</v>
      </c>
      <c r="I372" s="40">
        <v>91.493300000000005</v>
      </c>
      <c r="J372" s="40">
        <v>420239.05989999999</v>
      </c>
    </row>
    <row r="373" spans="1:10">
      <c r="A373" s="39" t="s">
        <v>204</v>
      </c>
      <c r="B373" s="36">
        <v>102</v>
      </c>
      <c r="C373" s="36" t="s">
        <v>101</v>
      </c>
      <c r="D373" s="36" t="s">
        <v>216</v>
      </c>
      <c r="E373" s="40">
        <v>11000</v>
      </c>
      <c r="F373" s="40">
        <v>11000</v>
      </c>
      <c r="G373" s="40">
        <v>33000</v>
      </c>
      <c r="H373" s="40">
        <v>33000</v>
      </c>
      <c r="I373" s="40">
        <v>1.56</v>
      </c>
      <c r="J373" s="40">
        <v>13758.2068</v>
      </c>
    </row>
    <row r="374" spans="1:10">
      <c r="A374" s="39" t="s">
        <v>204</v>
      </c>
      <c r="B374" s="36">
        <v>102</v>
      </c>
      <c r="C374" s="36" t="s">
        <v>101</v>
      </c>
      <c r="D374" s="36" t="s">
        <v>218</v>
      </c>
      <c r="E374" s="40">
        <v>37181</v>
      </c>
      <c r="F374" s="40">
        <v>63181</v>
      </c>
      <c r="G374" s="40">
        <v>111676.58</v>
      </c>
      <c r="H374" s="40">
        <v>189726.24</v>
      </c>
      <c r="I374" s="40">
        <v>0.5</v>
      </c>
      <c r="J374" s="40">
        <v>3381.3667</v>
      </c>
    </row>
    <row r="375" spans="1:10">
      <c r="A375" s="39" t="s">
        <v>204</v>
      </c>
      <c r="B375" s="36">
        <v>102</v>
      </c>
      <c r="C375" s="36" t="s">
        <v>101</v>
      </c>
      <c r="D375" s="36" t="s">
        <v>219</v>
      </c>
      <c r="E375" s="40">
        <v>87424</v>
      </c>
      <c r="F375" s="40">
        <v>162801.96</v>
      </c>
      <c r="G375" s="40">
        <v>262364.76</v>
      </c>
      <c r="H375" s="40">
        <v>492575.72</v>
      </c>
      <c r="I375" s="40">
        <v>0</v>
      </c>
      <c r="J375" s="40">
        <v>0</v>
      </c>
    </row>
    <row r="376" spans="1:10">
      <c r="A376" s="39" t="s">
        <v>204</v>
      </c>
      <c r="B376" s="36">
        <v>102</v>
      </c>
      <c r="C376" s="36" t="s">
        <v>101</v>
      </c>
      <c r="D376" s="36" t="s">
        <v>220</v>
      </c>
      <c r="E376" s="40">
        <v>97362.92</v>
      </c>
      <c r="F376" s="40">
        <v>190592.82</v>
      </c>
      <c r="G376" s="40">
        <v>299048.28000000003</v>
      </c>
      <c r="H376" s="40">
        <v>576428.78</v>
      </c>
      <c r="I376" s="40">
        <v>4.34</v>
      </c>
      <c r="J376" s="40">
        <v>26008.405900000002</v>
      </c>
    </row>
    <row r="377" spans="1:10">
      <c r="A377" s="39" t="s">
        <v>205</v>
      </c>
      <c r="B377" s="36">
        <v>103</v>
      </c>
      <c r="C377" s="36" t="s">
        <v>102</v>
      </c>
      <c r="D377" s="36" t="s">
        <v>218</v>
      </c>
      <c r="E377" s="40">
        <v>585357.12</v>
      </c>
      <c r="F377" s="40">
        <v>538814.15</v>
      </c>
      <c r="G377" s="40">
        <v>1765867.1</v>
      </c>
      <c r="H377" s="40">
        <v>1621070.49</v>
      </c>
      <c r="I377" s="40">
        <v>13.990399999999999</v>
      </c>
      <c r="J377" s="40">
        <v>99865.486399999994</v>
      </c>
    </row>
    <row r="378" spans="1:10">
      <c r="A378" s="39" t="s">
        <v>206</v>
      </c>
      <c r="B378" s="36">
        <v>104</v>
      </c>
      <c r="C378" s="36" t="s">
        <v>103</v>
      </c>
      <c r="D378" s="36" t="s">
        <v>216</v>
      </c>
      <c r="E378" s="40">
        <v>805</v>
      </c>
      <c r="F378" s="40">
        <v>805</v>
      </c>
      <c r="G378" s="40">
        <v>2415</v>
      </c>
      <c r="H378" s="40">
        <v>355726.01</v>
      </c>
      <c r="I378" s="40">
        <v>10.181800000000001</v>
      </c>
      <c r="J378" s="40">
        <v>83907.879199999996</v>
      </c>
    </row>
    <row r="379" spans="1:10">
      <c r="A379" s="39" t="s">
        <v>206</v>
      </c>
      <c r="B379" s="36">
        <v>104</v>
      </c>
      <c r="C379" s="36" t="s">
        <v>103</v>
      </c>
      <c r="D379" s="36" t="s">
        <v>217</v>
      </c>
      <c r="E379" s="40">
        <v>642510.09</v>
      </c>
      <c r="F379" s="40">
        <v>5786863.2199999997</v>
      </c>
      <c r="G379" s="40">
        <v>1654503.44</v>
      </c>
      <c r="H379" s="40">
        <v>15879391.9</v>
      </c>
      <c r="I379" s="40">
        <v>114.0626</v>
      </c>
      <c r="J379" s="40">
        <v>438834.71350000001</v>
      </c>
    </row>
    <row r="380" spans="1:10">
      <c r="A380" s="39" t="s">
        <v>207</v>
      </c>
      <c r="B380" s="36">
        <v>105</v>
      </c>
      <c r="C380" s="36" t="s">
        <v>104</v>
      </c>
      <c r="D380" s="36" t="s">
        <v>216</v>
      </c>
      <c r="E380" s="40">
        <v>552253.06999999995</v>
      </c>
      <c r="F380" s="40">
        <v>53177.78</v>
      </c>
      <c r="G380" s="40">
        <v>844828.49</v>
      </c>
      <c r="H380" s="40">
        <v>772256.02</v>
      </c>
      <c r="I380" s="40">
        <v>22</v>
      </c>
      <c r="J380" s="40">
        <v>96145.925799999997</v>
      </c>
    </row>
    <row r="381" spans="1:10">
      <c r="A381" s="39" t="s">
        <v>207</v>
      </c>
      <c r="B381" s="36">
        <v>105</v>
      </c>
      <c r="C381" s="36" t="s">
        <v>104</v>
      </c>
      <c r="D381" s="36" t="s">
        <v>217</v>
      </c>
      <c r="E381" s="40">
        <v>19756.099999999999</v>
      </c>
      <c r="F381" s="40">
        <v>132609.76</v>
      </c>
      <c r="G381" s="40">
        <v>29512.2</v>
      </c>
      <c r="H381" s="40">
        <v>132609.76</v>
      </c>
      <c r="I381" s="40">
        <v>2</v>
      </c>
      <c r="J381" s="40">
        <v>5426.62</v>
      </c>
    </row>
    <row r="382" spans="1:10">
      <c r="A382" s="39" t="s">
        <v>207</v>
      </c>
      <c r="B382" s="36">
        <v>105</v>
      </c>
      <c r="C382" s="36" t="s">
        <v>104</v>
      </c>
      <c r="D382" s="36" t="s">
        <v>218</v>
      </c>
      <c r="E382" s="40">
        <v>234357.38</v>
      </c>
      <c r="F382" s="40">
        <v>600913.17000000004</v>
      </c>
      <c r="G382" s="40">
        <v>748584.21</v>
      </c>
      <c r="H382" s="40">
        <v>671424.85</v>
      </c>
      <c r="I382" s="40">
        <v>8.01</v>
      </c>
      <c r="J382" s="40">
        <v>25766.012299999999</v>
      </c>
    </row>
    <row r="383" spans="1:10">
      <c r="A383" s="39" t="s">
        <v>208</v>
      </c>
      <c r="B383" s="36">
        <v>106</v>
      </c>
      <c r="C383" s="36" t="s">
        <v>105</v>
      </c>
      <c r="D383" s="36" t="s">
        <v>216</v>
      </c>
      <c r="E383" s="40">
        <v>0</v>
      </c>
      <c r="F383" s="40">
        <v>0</v>
      </c>
      <c r="G383" s="40">
        <v>0</v>
      </c>
      <c r="H383" s="40">
        <v>0</v>
      </c>
      <c r="I383" s="40">
        <v>21.5</v>
      </c>
      <c r="J383" s="40">
        <v>190766.5606</v>
      </c>
    </row>
    <row r="384" spans="1:10">
      <c r="A384" s="39" t="s">
        <v>208</v>
      </c>
      <c r="B384" s="36">
        <v>106</v>
      </c>
      <c r="C384" s="36" t="s">
        <v>105</v>
      </c>
      <c r="D384" s="36" t="s">
        <v>217</v>
      </c>
      <c r="E384" s="40">
        <v>1138392.45</v>
      </c>
      <c r="F384" s="40">
        <v>1436721.63</v>
      </c>
      <c r="G384" s="40">
        <v>3659330.48</v>
      </c>
      <c r="H384" s="40">
        <v>4357012.1399999997</v>
      </c>
      <c r="I384" s="40">
        <v>0.7</v>
      </c>
      <c r="J384" s="40">
        <v>9152.6155999999992</v>
      </c>
    </row>
    <row r="385" spans="1:10">
      <c r="A385" s="39" t="s">
        <v>209</v>
      </c>
      <c r="B385" s="36">
        <v>107</v>
      </c>
      <c r="C385" s="36" t="s">
        <v>106</v>
      </c>
      <c r="D385" s="36" t="s">
        <v>216</v>
      </c>
      <c r="E385" s="40">
        <v>646901.21</v>
      </c>
      <c r="F385" s="40">
        <v>1137336.92</v>
      </c>
      <c r="G385" s="40">
        <v>2229058.4500000002</v>
      </c>
      <c r="H385" s="40">
        <v>2656356.81</v>
      </c>
      <c r="I385" s="40">
        <v>61.863599999999998</v>
      </c>
      <c r="J385" s="40">
        <v>553367.64989999996</v>
      </c>
    </row>
    <row r="386" spans="1:10">
      <c r="A386" s="39" t="s">
        <v>210</v>
      </c>
      <c r="B386" s="36">
        <v>108</v>
      </c>
      <c r="C386" s="36" t="s">
        <v>107</v>
      </c>
      <c r="D386" s="36" t="s">
        <v>216</v>
      </c>
      <c r="E386" s="40">
        <v>53165.82</v>
      </c>
      <c r="F386" s="40">
        <v>55510.73</v>
      </c>
      <c r="G386" s="40">
        <v>158831.73000000001</v>
      </c>
      <c r="H386" s="40">
        <v>224831.01</v>
      </c>
      <c r="I386" s="40">
        <v>1.1000000000000001</v>
      </c>
      <c r="J386" s="40">
        <v>9176.4670999999998</v>
      </c>
    </row>
    <row r="387" spans="1:10">
      <c r="A387" s="39" t="s">
        <v>210</v>
      </c>
      <c r="B387" s="36">
        <v>108</v>
      </c>
      <c r="C387" s="36" t="s">
        <v>107</v>
      </c>
      <c r="D387" s="36" t="s">
        <v>218</v>
      </c>
      <c r="E387" s="40">
        <v>100191.06</v>
      </c>
      <c r="F387" s="40">
        <v>96408.41</v>
      </c>
      <c r="G387" s="40">
        <v>300573.18</v>
      </c>
      <c r="H387" s="40">
        <v>293001.78000000003</v>
      </c>
      <c r="I387" s="40">
        <v>3.75</v>
      </c>
      <c r="J387" s="40">
        <v>9440.3541000000005</v>
      </c>
    </row>
    <row r="388" spans="1:10">
      <c r="A388" s="39" t="s">
        <v>210</v>
      </c>
      <c r="B388" s="36">
        <v>108</v>
      </c>
      <c r="C388" s="36" t="s">
        <v>107</v>
      </c>
      <c r="D388" s="36" t="s">
        <v>219</v>
      </c>
      <c r="E388" s="40">
        <v>27244.75</v>
      </c>
      <c r="F388" s="40">
        <v>44730.45</v>
      </c>
      <c r="G388" s="40">
        <v>76534.45</v>
      </c>
      <c r="H388" s="40">
        <v>136490.07999999999</v>
      </c>
      <c r="I388" s="40">
        <v>1</v>
      </c>
      <c r="J388" s="40">
        <v>1573.9117000000001</v>
      </c>
    </row>
    <row r="389" spans="1:10">
      <c r="A389" s="39" t="s">
        <v>210</v>
      </c>
      <c r="B389" s="36">
        <v>108</v>
      </c>
      <c r="C389" s="36" t="s">
        <v>107</v>
      </c>
      <c r="D389" s="36" t="s">
        <v>220</v>
      </c>
      <c r="E389" s="40">
        <v>67477.13</v>
      </c>
      <c r="F389" s="40">
        <v>63717.77</v>
      </c>
      <c r="G389" s="40">
        <v>202431.38</v>
      </c>
      <c r="H389" s="40">
        <v>191153.33</v>
      </c>
      <c r="I389" s="40">
        <v>18.63</v>
      </c>
      <c r="J389" s="40">
        <v>49233.031000000003</v>
      </c>
    </row>
    <row r="390" spans="1:10">
      <c r="A390" s="39" t="s">
        <v>211</v>
      </c>
      <c r="B390" s="36">
        <v>109</v>
      </c>
      <c r="C390" s="36" t="s">
        <v>108</v>
      </c>
      <c r="D390" s="36" t="s">
        <v>216</v>
      </c>
      <c r="E390" s="40">
        <v>0</v>
      </c>
      <c r="F390" s="40">
        <v>0</v>
      </c>
      <c r="G390" s="40">
        <v>0</v>
      </c>
      <c r="H390" s="40">
        <v>0</v>
      </c>
      <c r="I390" s="40">
        <v>6.1687000000000003</v>
      </c>
      <c r="J390" s="40">
        <v>41135.531600000002</v>
      </c>
    </row>
    <row r="391" spans="1:10">
      <c r="A391" s="39" t="s">
        <v>211</v>
      </c>
      <c r="B391" s="36">
        <v>109</v>
      </c>
      <c r="C391" s="36" t="s">
        <v>108</v>
      </c>
      <c r="D391" s="36" t="s">
        <v>218</v>
      </c>
      <c r="E391" s="40">
        <v>1989367.56</v>
      </c>
      <c r="F391" s="40">
        <v>1197933.6599999999</v>
      </c>
      <c r="G391" s="40">
        <v>5968102.6799999997</v>
      </c>
      <c r="H391" s="40">
        <v>3593800.98</v>
      </c>
      <c r="I391" s="40">
        <v>20.7956</v>
      </c>
      <c r="J391" s="40">
        <v>119934.38340000001</v>
      </c>
    </row>
    <row r="392" spans="1:10">
      <c r="A392" s="39" t="s">
        <v>211</v>
      </c>
      <c r="B392" s="36">
        <v>109</v>
      </c>
      <c r="C392" s="36" t="s">
        <v>108</v>
      </c>
      <c r="D392" s="36" t="s">
        <v>219</v>
      </c>
      <c r="E392" s="40">
        <v>0</v>
      </c>
      <c r="F392" s="40">
        <v>0</v>
      </c>
      <c r="G392" s="40">
        <v>0</v>
      </c>
      <c r="H392" s="40">
        <v>0</v>
      </c>
      <c r="I392" s="40">
        <v>1</v>
      </c>
      <c r="J392" s="40">
        <v>4000.5574000000001</v>
      </c>
    </row>
    <row r="393" spans="1:10">
      <c r="A393" s="39" t="s">
        <v>211</v>
      </c>
      <c r="B393" s="36">
        <v>109</v>
      </c>
      <c r="C393" s="36" t="s">
        <v>108</v>
      </c>
      <c r="D393" s="36" t="s">
        <v>220</v>
      </c>
      <c r="E393" s="40">
        <v>0</v>
      </c>
      <c r="F393" s="40">
        <v>0</v>
      </c>
      <c r="G393" s="40">
        <v>0</v>
      </c>
      <c r="H393" s="40">
        <v>0</v>
      </c>
      <c r="I393" s="40">
        <v>9.1229999999999993</v>
      </c>
      <c r="J393" s="40">
        <v>47237.8675</v>
      </c>
    </row>
    <row r="394" spans="1:10">
      <c r="A394" s="39" t="s">
        <v>212</v>
      </c>
      <c r="B394" s="36">
        <v>110</v>
      </c>
      <c r="C394" s="36" t="s">
        <v>109</v>
      </c>
      <c r="D394" s="36" t="s">
        <v>216</v>
      </c>
      <c r="E394" s="40">
        <v>-166657.34</v>
      </c>
      <c r="F394" s="40">
        <v>0</v>
      </c>
      <c r="G394" s="40">
        <v>0</v>
      </c>
      <c r="H394" s="40">
        <v>0</v>
      </c>
      <c r="I394" s="40">
        <v>21.370200000000001</v>
      </c>
      <c r="J394" s="40">
        <v>133830.67199999999</v>
      </c>
    </row>
    <row r="395" spans="1:10">
      <c r="A395" s="39" t="s">
        <v>212</v>
      </c>
      <c r="B395" s="36">
        <v>110</v>
      </c>
      <c r="C395" s="36" t="s">
        <v>109</v>
      </c>
      <c r="D395" s="36" t="s">
        <v>218</v>
      </c>
      <c r="E395" s="40">
        <v>1527678.97</v>
      </c>
      <c r="F395" s="40">
        <v>2182072.77</v>
      </c>
      <c r="G395" s="40">
        <v>3945016.88</v>
      </c>
      <c r="H395" s="40">
        <v>6063306.6699999999</v>
      </c>
      <c r="I395" s="40">
        <v>25.725999999999999</v>
      </c>
      <c r="J395" s="40">
        <v>165893.99410000001</v>
      </c>
    </row>
    <row r="396" spans="1:10">
      <c r="A396" s="39" t="s">
        <v>212</v>
      </c>
      <c r="B396" s="36">
        <v>110</v>
      </c>
      <c r="C396" s="36" t="s">
        <v>109</v>
      </c>
      <c r="D396" s="36" t="s">
        <v>219</v>
      </c>
      <c r="E396" s="40">
        <v>0</v>
      </c>
      <c r="F396" s="40">
        <v>0</v>
      </c>
      <c r="G396" s="40">
        <v>0</v>
      </c>
      <c r="H396" s="40">
        <v>0</v>
      </c>
      <c r="I396" s="40">
        <v>6</v>
      </c>
      <c r="J396" s="40">
        <v>28470.967499999999</v>
      </c>
    </row>
    <row r="397" spans="1:10">
      <c r="A397" s="39" t="s">
        <v>212</v>
      </c>
      <c r="B397" s="36">
        <v>110</v>
      </c>
      <c r="C397" s="36" t="s">
        <v>109</v>
      </c>
      <c r="D397" s="36" t="s">
        <v>220</v>
      </c>
      <c r="E397" s="40">
        <v>0</v>
      </c>
      <c r="F397" s="40">
        <v>0</v>
      </c>
      <c r="G397" s="40">
        <v>0</v>
      </c>
      <c r="H397" s="40">
        <v>0</v>
      </c>
      <c r="I397" s="40">
        <v>1.8859999999999999</v>
      </c>
      <c r="J397" s="40">
        <v>13546.308199999999</v>
      </c>
    </row>
    <row r="398" spans="1:10">
      <c r="A398" s="39" t="s">
        <v>203</v>
      </c>
      <c r="B398" s="36">
        <v>111</v>
      </c>
      <c r="C398" s="36" t="s">
        <v>110</v>
      </c>
      <c r="D398" s="36" t="s">
        <v>216</v>
      </c>
      <c r="E398" s="40">
        <v>101156.1</v>
      </c>
      <c r="F398" s="40">
        <v>121069.51</v>
      </c>
      <c r="G398" s="40">
        <v>205329.27</v>
      </c>
      <c r="H398" s="40">
        <v>316580.49</v>
      </c>
      <c r="I398" s="40">
        <v>27</v>
      </c>
      <c r="J398" s="40">
        <v>150056.20759999999</v>
      </c>
    </row>
    <row r="399" spans="1:10">
      <c r="A399" s="39" t="s">
        <v>203</v>
      </c>
      <c r="B399" s="36">
        <v>111</v>
      </c>
      <c r="C399" s="36" t="s">
        <v>110</v>
      </c>
      <c r="D399" s="36" t="s">
        <v>218</v>
      </c>
      <c r="E399" s="40">
        <v>741086.58</v>
      </c>
      <c r="F399" s="40">
        <v>292025.61</v>
      </c>
      <c r="G399" s="40">
        <v>2223260.2400000002</v>
      </c>
      <c r="H399" s="40">
        <v>876076.83</v>
      </c>
      <c r="I399" s="40">
        <v>5.3853999999999997</v>
      </c>
      <c r="J399" s="40">
        <v>34018.888800000001</v>
      </c>
    </row>
    <row r="400" spans="1:10">
      <c r="A400" s="39" t="s">
        <v>203</v>
      </c>
      <c r="B400" s="36">
        <v>111</v>
      </c>
      <c r="C400" s="36" t="s">
        <v>110</v>
      </c>
      <c r="D400" s="36" t="s">
        <v>220</v>
      </c>
      <c r="E400" s="40">
        <v>0</v>
      </c>
      <c r="F400" s="40">
        <v>0</v>
      </c>
      <c r="G400" s="40">
        <v>0</v>
      </c>
      <c r="H400" s="40">
        <v>0</v>
      </c>
      <c r="I400" s="40">
        <v>1.1653</v>
      </c>
      <c r="J400" s="40">
        <v>6329.4539000000004</v>
      </c>
    </row>
    <row r="401" spans="1:10">
      <c r="A401" s="39" t="s">
        <v>204</v>
      </c>
      <c r="B401" s="36">
        <v>112</v>
      </c>
      <c r="C401" s="36" t="s">
        <v>111</v>
      </c>
      <c r="D401" s="36" t="s">
        <v>216</v>
      </c>
      <c r="E401" s="40">
        <v>653284.38</v>
      </c>
      <c r="F401" s="40">
        <v>185600.5</v>
      </c>
      <c r="G401" s="40">
        <v>1884265.83</v>
      </c>
      <c r="H401" s="40">
        <v>556793.80000000005</v>
      </c>
      <c r="I401" s="40">
        <v>34.172800000000002</v>
      </c>
      <c r="J401" s="40">
        <v>165028.49160000001</v>
      </c>
    </row>
    <row r="402" spans="1:10">
      <c r="A402" s="39" t="s">
        <v>204</v>
      </c>
      <c r="B402" s="36">
        <v>112</v>
      </c>
      <c r="C402" s="36" t="s">
        <v>111</v>
      </c>
      <c r="D402" s="36" t="s">
        <v>217</v>
      </c>
      <c r="E402" s="40">
        <v>0</v>
      </c>
      <c r="F402" s="40">
        <v>0</v>
      </c>
      <c r="G402" s="40">
        <v>0</v>
      </c>
      <c r="H402" s="40">
        <v>0</v>
      </c>
      <c r="I402" s="40">
        <v>0.5</v>
      </c>
      <c r="J402" s="40">
        <v>847.9742</v>
      </c>
    </row>
    <row r="403" spans="1:10">
      <c r="A403" s="39" t="s">
        <v>204</v>
      </c>
      <c r="B403" s="36">
        <v>112</v>
      </c>
      <c r="C403" s="36" t="s">
        <v>111</v>
      </c>
      <c r="D403" s="36" t="s">
        <v>218</v>
      </c>
      <c r="E403" s="40">
        <v>0</v>
      </c>
      <c r="F403" s="40">
        <v>325834.25</v>
      </c>
      <c r="G403" s="40">
        <v>32143.33</v>
      </c>
      <c r="H403" s="40">
        <v>977502.75</v>
      </c>
      <c r="I403" s="40">
        <v>25.27</v>
      </c>
      <c r="J403" s="40">
        <v>105453.0741</v>
      </c>
    </row>
    <row r="404" spans="1:10">
      <c r="A404" s="39" t="s">
        <v>204</v>
      </c>
      <c r="B404" s="36">
        <v>112</v>
      </c>
      <c r="C404" s="36" t="s">
        <v>111</v>
      </c>
      <c r="D404" s="36" t="s">
        <v>219</v>
      </c>
      <c r="E404" s="40">
        <v>0</v>
      </c>
      <c r="F404" s="40">
        <v>0</v>
      </c>
      <c r="G404" s="40">
        <v>0</v>
      </c>
      <c r="H404" s="40">
        <v>0</v>
      </c>
      <c r="I404" s="40">
        <v>1.75</v>
      </c>
      <c r="J404" s="40">
        <v>11748.134599999999</v>
      </c>
    </row>
    <row r="405" spans="1:10">
      <c r="A405" s="39" t="s">
        <v>204</v>
      </c>
      <c r="B405" s="36">
        <v>112</v>
      </c>
      <c r="C405" s="36" t="s">
        <v>111</v>
      </c>
      <c r="D405" s="36" t="s">
        <v>220</v>
      </c>
      <c r="E405" s="40">
        <v>0</v>
      </c>
      <c r="F405" s="40">
        <v>0</v>
      </c>
      <c r="G405" s="40">
        <v>0</v>
      </c>
      <c r="H405" s="40">
        <v>0</v>
      </c>
      <c r="I405" s="40">
        <v>6.7</v>
      </c>
      <c r="J405" s="40">
        <v>34620.016499999998</v>
      </c>
    </row>
    <row r="406" spans="1:10">
      <c r="A406" s="39" t="s">
        <v>205</v>
      </c>
      <c r="B406" s="36">
        <v>113</v>
      </c>
      <c r="C406" s="36" t="s">
        <v>112</v>
      </c>
      <c r="D406" s="36" t="s">
        <v>218</v>
      </c>
      <c r="E406" s="40">
        <v>285917.64</v>
      </c>
      <c r="F406" s="40">
        <v>255327.74</v>
      </c>
      <c r="G406" s="40">
        <v>852012.71</v>
      </c>
      <c r="H406" s="40">
        <v>829359.61</v>
      </c>
      <c r="I406" s="40">
        <v>2.5291000000000001</v>
      </c>
      <c r="J406" s="40">
        <v>23625.597300000001</v>
      </c>
    </row>
    <row r="407" spans="1:10">
      <c r="A407" s="39" t="s">
        <v>205</v>
      </c>
      <c r="B407" s="36">
        <v>113</v>
      </c>
      <c r="C407" s="36" t="s">
        <v>112</v>
      </c>
      <c r="D407" s="36" t="s">
        <v>219</v>
      </c>
      <c r="E407" s="40">
        <v>13948.43</v>
      </c>
      <c r="F407" s="40">
        <v>32356</v>
      </c>
      <c r="G407" s="40">
        <v>55793.72</v>
      </c>
      <c r="H407" s="40">
        <v>100405.51</v>
      </c>
      <c r="I407" s="40">
        <v>0.29330000000000001</v>
      </c>
      <c r="J407" s="40">
        <v>1365.3539000000001</v>
      </c>
    </row>
    <row r="408" spans="1:10">
      <c r="A408" s="39" t="s">
        <v>205</v>
      </c>
      <c r="B408" s="36">
        <v>113</v>
      </c>
      <c r="C408" s="36" t="s">
        <v>112</v>
      </c>
      <c r="D408" s="36" t="s">
        <v>220</v>
      </c>
      <c r="E408" s="40">
        <v>0</v>
      </c>
      <c r="F408" s="40">
        <v>168187.14</v>
      </c>
      <c r="G408" s="40">
        <v>0</v>
      </c>
      <c r="H408" s="40">
        <v>546496.54</v>
      </c>
      <c r="I408" s="40">
        <v>0.53749999999999998</v>
      </c>
      <c r="J408" s="40">
        <v>1710.837</v>
      </c>
    </row>
    <row r="409" spans="1:10">
      <c r="A409" s="39" t="s">
        <v>206</v>
      </c>
      <c r="B409" s="36">
        <v>114</v>
      </c>
      <c r="C409" s="36" t="s">
        <v>113</v>
      </c>
      <c r="D409" s="36" t="s">
        <v>216</v>
      </c>
      <c r="E409" s="40">
        <v>2374564.7400000002</v>
      </c>
      <c r="F409" s="40">
        <v>2068242.68</v>
      </c>
      <c r="G409" s="40">
        <v>6914260.1600000001</v>
      </c>
      <c r="H409" s="40">
        <v>5590866.7300000004</v>
      </c>
      <c r="I409" s="40">
        <v>167.6</v>
      </c>
      <c r="J409" s="40">
        <v>1181707.8225</v>
      </c>
    </row>
    <row r="410" spans="1:10">
      <c r="A410" s="39" t="s">
        <v>206</v>
      </c>
      <c r="B410" s="36">
        <v>114</v>
      </c>
      <c r="C410" s="36" t="s">
        <v>113</v>
      </c>
      <c r="D410" s="36" t="s">
        <v>217</v>
      </c>
      <c r="E410" s="40">
        <v>807483.23</v>
      </c>
      <c r="F410" s="40">
        <v>266420.03999999998</v>
      </c>
      <c r="G410" s="40">
        <v>1384895.1</v>
      </c>
      <c r="H410" s="40">
        <v>833391.3</v>
      </c>
      <c r="I410" s="40">
        <v>0</v>
      </c>
      <c r="J410" s="40">
        <v>0</v>
      </c>
    </row>
    <row r="411" spans="1:10">
      <c r="A411" s="39" t="s">
        <v>206</v>
      </c>
      <c r="B411" s="36">
        <v>114</v>
      </c>
      <c r="C411" s="36" t="s">
        <v>113</v>
      </c>
      <c r="D411" s="36" t="s">
        <v>218</v>
      </c>
      <c r="E411" s="40">
        <v>0</v>
      </c>
      <c r="F411" s="40">
        <v>0</v>
      </c>
      <c r="G411" s="40">
        <v>0</v>
      </c>
      <c r="H411" s="40">
        <v>0</v>
      </c>
      <c r="I411" s="40">
        <v>0.98540000000000005</v>
      </c>
      <c r="J411" s="40">
        <v>9733.4321999999993</v>
      </c>
    </row>
    <row r="412" spans="1:10">
      <c r="A412" s="39" t="s">
        <v>206</v>
      </c>
      <c r="B412" s="36">
        <v>114</v>
      </c>
      <c r="C412" s="36" t="s">
        <v>113</v>
      </c>
      <c r="D412" s="36" t="s">
        <v>219</v>
      </c>
      <c r="E412" s="40">
        <v>52975.74</v>
      </c>
      <c r="F412" s="40">
        <v>40676</v>
      </c>
      <c r="G412" s="40">
        <v>158867.54</v>
      </c>
      <c r="H412" s="40">
        <v>122028</v>
      </c>
      <c r="I412" s="40">
        <v>1.0422</v>
      </c>
      <c r="J412" s="40">
        <v>7846.4346999999998</v>
      </c>
    </row>
    <row r="413" spans="1:10">
      <c r="A413" s="39" t="s">
        <v>207</v>
      </c>
      <c r="B413" s="36">
        <v>115</v>
      </c>
      <c r="C413" s="36" t="s">
        <v>114</v>
      </c>
      <c r="D413" s="36" t="s">
        <v>216</v>
      </c>
      <c r="E413" s="40">
        <v>4789663.08</v>
      </c>
      <c r="F413" s="40">
        <v>3934662.53</v>
      </c>
      <c r="G413" s="40">
        <v>7685237.9400000004</v>
      </c>
      <c r="H413" s="40">
        <v>6591755.96</v>
      </c>
      <c r="I413" s="40">
        <v>207.16220000000001</v>
      </c>
      <c r="J413" s="40">
        <v>1170762.2711</v>
      </c>
    </row>
    <row r="414" spans="1:10">
      <c r="A414" s="39" t="s">
        <v>207</v>
      </c>
      <c r="B414" s="36">
        <v>115</v>
      </c>
      <c r="C414" s="36" t="s">
        <v>114</v>
      </c>
      <c r="D414" s="36" t="s">
        <v>217</v>
      </c>
      <c r="E414" s="40">
        <v>0</v>
      </c>
      <c r="F414" s="40">
        <v>436768.28</v>
      </c>
      <c r="G414" s="40">
        <v>0</v>
      </c>
      <c r="H414" s="40">
        <v>436768.28</v>
      </c>
      <c r="I414" s="40">
        <v>18.3</v>
      </c>
      <c r="J414" s="40">
        <v>105258.29979999999</v>
      </c>
    </row>
    <row r="415" spans="1:10">
      <c r="A415" s="39" t="s">
        <v>207</v>
      </c>
      <c r="B415" s="36">
        <v>115</v>
      </c>
      <c r="C415" s="36" t="s">
        <v>114</v>
      </c>
      <c r="D415" s="36" t="s">
        <v>218</v>
      </c>
      <c r="E415" s="40">
        <v>0</v>
      </c>
      <c r="F415" s="40">
        <v>90445.03</v>
      </c>
      <c r="G415" s="40">
        <v>0</v>
      </c>
      <c r="H415" s="40">
        <v>346500.93</v>
      </c>
      <c r="I415" s="40">
        <v>1</v>
      </c>
      <c r="J415" s="40">
        <v>9702.1474999999991</v>
      </c>
    </row>
    <row r="416" spans="1:10">
      <c r="A416" s="39" t="s">
        <v>207</v>
      </c>
      <c r="B416" s="36">
        <v>115</v>
      </c>
      <c r="C416" s="36" t="s">
        <v>114</v>
      </c>
      <c r="D416" s="36" t="s">
        <v>219</v>
      </c>
      <c r="E416" s="40">
        <v>0</v>
      </c>
      <c r="F416" s="40">
        <v>0</v>
      </c>
      <c r="G416" s="40">
        <v>0</v>
      </c>
      <c r="H416" s="40">
        <v>0</v>
      </c>
      <c r="I416" s="40">
        <v>1</v>
      </c>
      <c r="J416" s="40">
        <v>7545.68</v>
      </c>
    </row>
    <row r="417" spans="1:10">
      <c r="A417" s="39" t="s">
        <v>208</v>
      </c>
      <c r="B417" s="36">
        <v>116</v>
      </c>
      <c r="C417" s="36" t="s">
        <v>115</v>
      </c>
      <c r="D417" s="36" t="s">
        <v>216</v>
      </c>
      <c r="E417" s="40">
        <v>337930.37</v>
      </c>
      <c r="F417" s="40">
        <v>265204.49</v>
      </c>
      <c r="G417" s="40">
        <v>923250.97</v>
      </c>
      <c r="H417" s="40">
        <v>795613.46</v>
      </c>
      <c r="I417" s="40">
        <v>20.8</v>
      </c>
      <c r="J417" s="40">
        <v>117146.0515</v>
      </c>
    </row>
    <row r="418" spans="1:10">
      <c r="A418" s="39" t="s">
        <v>208</v>
      </c>
      <c r="B418" s="36">
        <v>116</v>
      </c>
      <c r="C418" s="36" t="s">
        <v>115</v>
      </c>
      <c r="D418" s="36" t="s">
        <v>220</v>
      </c>
      <c r="E418" s="40">
        <v>101374.28</v>
      </c>
      <c r="F418" s="40">
        <v>1249652.77</v>
      </c>
      <c r="G418" s="40">
        <v>332496.32</v>
      </c>
      <c r="H418" s="40">
        <v>1473391.01</v>
      </c>
      <c r="I418" s="40">
        <v>1.9</v>
      </c>
      <c r="J418" s="40">
        <v>11434.1096</v>
      </c>
    </row>
    <row r="419" spans="1:10">
      <c r="A419" s="39" t="s">
        <v>209</v>
      </c>
      <c r="B419" s="36">
        <v>117</v>
      </c>
      <c r="C419" s="36" t="s">
        <v>116</v>
      </c>
      <c r="D419" s="36" t="s">
        <v>216</v>
      </c>
      <c r="E419" s="40">
        <v>500348.26</v>
      </c>
      <c r="F419" s="40">
        <v>210473.68</v>
      </c>
      <c r="G419" s="40">
        <v>993821.94</v>
      </c>
      <c r="H419" s="40">
        <v>631421.05000000005</v>
      </c>
      <c r="I419" s="40">
        <v>13.8725</v>
      </c>
      <c r="J419" s="40">
        <v>21976.588400000001</v>
      </c>
    </row>
    <row r="420" spans="1:10">
      <c r="A420" s="39" t="s">
        <v>209</v>
      </c>
      <c r="B420" s="36">
        <v>117</v>
      </c>
      <c r="C420" s="36" t="s">
        <v>116</v>
      </c>
      <c r="D420" s="36" t="s">
        <v>218</v>
      </c>
      <c r="E420" s="40">
        <v>27645.75</v>
      </c>
      <c r="F420" s="40">
        <v>23914.49</v>
      </c>
      <c r="G420" s="40">
        <v>80017.039999999994</v>
      </c>
      <c r="H420" s="40">
        <v>71926.28</v>
      </c>
      <c r="I420" s="40">
        <v>18.329999999999998</v>
      </c>
      <c r="J420" s="40">
        <v>15604.6692</v>
      </c>
    </row>
    <row r="421" spans="1:10">
      <c r="A421" s="39" t="s">
        <v>209</v>
      </c>
      <c r="B421" s="36">
        <v>117</v>
      </c>
      <c r="C421" s="36" t="s">
        <v>116</v>
      </c>
      <c r="D421" s="36" t="s">
        <v>220</v>
      </c>
      <c r="E421" s="40">
        <v>156982.45000000001</v>
      </c>
      <c r="F421" s="40">
        <v>135245.62</v>
      </c>
      <c r="G421" s="40">
        <v>471131.58</v>
      </c>
      <c r="H421" s="40">
        <v>404368.43</v>
      </c>
      <c r="I421" s="40">
        <v>29.8</v>
      </c>
      <c r="J421" s="40">
        <v>24290.3423</v>
      </c>
    </row>
    <row r="422" spans="1:10">
      <c r="A422" s="39" t="s">
        <v>210</v>
      </c>
      <c r="B422" s="36">
        <v>118</v>
      </c>
      <c r="C422" s="36" t="s">
        <v>117</v>
      </c>
      <c r="D422" s="36" t="s">
        <v>217</v>
      </c>
      <c r="E422" s="40">
        <v>183108.55</v>
      </c>
      <c r="F422" s="40">
        <v>408703.06</v>
      </c>
      <c r="G422" s="40">
        <v>538538.44999999995</v>
      </c>
      <c r="H422" s="40">
        <v>943181.26</v>
      </c>
      <c r="I422" s="40">
        <v>72.900000000000006</v>
      </c>
      <c r="J422" s="40">
        <v>155436.35920000001</v>
      </c>
    </row>
    <row r="423" spans="1:10">
      <c r="A423" s="39" t="s">
        <v>210</v>
      </c>
      <c r="B423" s="36">
        <v>118</v>
      </c>
      <c r="C423" s="36" t="s">
        <v>117</v>
      </c>
      <c r="D423" s="36" t="s">
        <v>218</v>
      </c>
      <c r="E423" s="40">
        <v>443394.02</v>
      </c>
      <c r="F423" s="40">
        <v>474316.68</v>
      </c>
      <c r="G423" s="40">
        <v>1250788.7</v>
      </c>
      <c r="H423" s="40">
        <v>1334241.5900000001</v>
      </c>
      <c r="I423" s="40">
        <v>1.49</v>
      </c>
      <c r="J423" s="40">
        <v>15757.5766</v>
      </c>
    </row>
    <row r="424" spans="1:10">
      <c r="A424" s="39" t="s">
        <v>210</v>
      </c>
      <c r="B424" s="36">
        <v>118</v>
      </c>
      <c r="C424" s="36" t="s">
        <v>117</v>
      </c>
      <c r="D424" s="36" t="s">
        <v>220</v>
      </c>
      <c r="E424" s="40">
        <v>0</v>
      </c>
      <c r="F424" s="40">
        <v>0</v>
      </c>
      <c r="G424" s="40">
        <v>0</v>
      </c>
      <c r="H424" s="40">
        <v>0</v>
      </c>
      <c r="I424" s="40">
        <v>2.7</v>
      </c>
      <c r="J424" s="40">
        <v>8541.3835999999992</v>
      </c>
    </row>
    <row r="425" spans="1:10">
      <c r="A425" s="39" t="s">
        <v>211</v>
      </c>
      <c r="B425" s="36">
        <v>119</v>
      </c>
      <c r="C425" s="36" t="s">
        <v>118</v>
      </c>
      <c r="D425" s="36" t="s">
        <v>216</v>
      </c>
      <c r="E425" s="40">
        <v>1338091.22</v>
      </c>
      <c r="F425" s="40">
        <v>1327055.21</v>
      </c>
      <c r="G425" s="40">
        <v>3348232.66</v>
      </c>
      <c r="H425" s="40">
        <v>3191563.19</v>
      </c>
      <c r="I425" s="40">
        <v>87.353800000000007</v>
      </c>
      <c r="J425" s="40">
        <v>661921.45090000005</v>
      </c>
    </row>
    <row r="426" spans="1:10">
      <c r="A426" s="39" t="s">
        <v>212</v>
      </c>
      <c r="B426" s="36">
        <v>120</v>
      </c>
      <c r="C426" s="36" t="s">
        <v>119</v>
      </c>
      <c r="D426" s="36" t="s">
        <v>216</v>
      </c>
      <c r="E426" s="40">
        <v>1288788.73</v>
      </c>
      <c r="F426" s="40">
        <v>842126.4</v>
      </c>
      <c r="G426" s="40">
        <v>3320752.22</v>
      </c>
      <c r="H426" s="40">
        <v>2663410.92</v>
      </c>
      <c r="I426" s="40">
        <v>56.296599999999998</v>
      </c>
      <c r="J426" s="40">
        <v>488780.92080000002</v>
      </c>
    </row>
    <row r="427" spans="1:10">
      <c r="A427" s="39" t="s">
        <v>212</v>
      </c>
      <c r="B427" s="36">
        <v>120</v>
      </c>
      <c r="C427" s="36" t="s">
        <v>119</v>
      </c>
      <c r="D427" s="36" t="s">
        <v>217</v>
      </c>
      <c r="E427" s="40">
        <v>0</v>
      </c>
      <c r="F427" s="40">
        <v>0</v>
      </c>
      <c r="G427" s="40">
        <v>0</v>
      </c>
      <c r="H427" s="40">
        <v>0</v>
      </c>
      <c r="I427" s="40">
        <v>1.82</v>
      </c>
      <c r="J427" s="40">
        <v>4397.4922999999999</v>
      </c>
    </row>
    <row r="428" spans="1:10">
      <c r="A428" s="39" t="s">
        <v>212</v>
      </c>
      <c r="B428" s="36">
        <v>120</v>
      </c>
      <c r="C428" s="36" t="s">
        <v>119</v>
      </c>
      <c r="D428" s="36" t="s">
        <v>218</v>
      </c>
      <c r="E428" s="40">
        <v>323107.90000000002</v>
      </c>
      <c r="F428" s="40">
        <v>308455</v>
      </c>
      <c r="G428" s="40">
        <v>948586.5</v>
      </c>
      <c r="H428" s="40">
        <v>1008529</v>
      </c>
      <c r="I428" s="40">
        <v>14.3362</v>
      </c>
      <c r="J428" s="40">
        <v>95877.671499999997</v>
      </c>
    </row>
    <row r="429" spans="1:10">
      <c r="A429" s="39" t="s">
        <v>212</v>
      </c>
      <c r="B429" s="36">
        <v>120</v>
      </c>
      <c r="C429" s="36" t="s">
        <v>119</v>
      </c>
      <c r="D429" s="36" t="s">
        <v>219</v>
      </c>
      <c r="E429" s="40">
        <v>-170193.53</v>
      </c>
      <c r="F429" s="40">
        <v>169806.45</v>
      </c>
      <c r="G429" s="40">
        <v>86812.92</v>
      </c>
      <c r="H429" s="40">
        <v>517602.04</v>
      </c>
      <c r="I429" s="40">
        <v>1.8240000000000001</v>
      </c>
      <c r="J429" s="40">
        <v>14242.326999999999</v>
      </c>
    </row>
    <row r="430" spans="1:10">
      <c r="A430" s="39" t="s">
        <v>212</v>
      </c>
      <c r="B430" s="36">
        <v>120</v>
      </c>
      <c r="C430" s="36" t="s">
        <v>119</v>
      </c>
      <c r="D430" s="36" t="s">
        <v>220</v>
      </c>
      <c r="E430" s="40">
        <v>367423.66</v>
      </c>
      <c r="F430" s="40">
        <v>332261.73</v>
      </c>
      <c r="G430" s="40">
        <v>1093501.33</v>
      </c>
      <c r="H430" s="40">
        <v>1081752.98</v>
      </c>
      <c r="I430" s="40">
        <v>15.4</v>
      </c>
      <c r="J430" s="40">
        <v>101963.9506</v>
      </c>
    </row>
    <row r="431" spans="1:10">
      <c r="A431" s="39" t="s">
        <v>203</v>
      </c>
      <c r="B431" s="36">
        <v>121</v>
      </c>
      <c r="C431" s="36" t="s">
        <v>120</v>
      </c>
      <c r="D431" s="36" t="s">
        <v>216</v>
      </c>
      <c r="E431" s="40">
        <v>2895193.17</v>
      </c>
      <c r="F431" s="40">
        <v>6350486.5700000003</v>
      </c>
      <c r="G431" s="40">
        <v>6785995.9900000002</v>
      </c>
      <c r="H431" s="40">
        <v>10945183.33</v>
      </c>
      <c r="I431" s="40">
        <v>392.10390000000001</v>
      </c>
      <c r="J431" s="40">
        <v>1791227.6451999999</v>
      </c>
    </row>
    <row r="432" spans="1:10">
      <c r="A432" s="39" t="s">
        <v>203</v>
      </c>
      <c r="B432" s="36">
        <v>121</v>
      </c>
      <c r="C432" s="36" t="s">
        <v>120</v>
      </c>
      <c r="D432" s="36" t="s">
        <v>217</v>
      </c>
      <c r="E432" s="40">
        <v>2524401.9</v>
      </c>
      <c r="F432" s="40">
        <v>5579130.9000000004</v>
      </c>
      <c r="G432" s="40">
        <v>7235785.7300000004</v>
      </c>
      <c r="H432" s="40">
        <v>6260420.0899999999</v>
      </c>
      <c r="I432" s="40">
        <v>517.76</v>
      </c>
      <c r="J432" s="40">
        <v>1257764.4321999999</v>
      </c>
    </row>
    <row r="433" spans="1:10">
      <c r="A433" s="39" t="s">
        <v>203</v>
      </c>
      <c r="B433" s="36">
        <v>121</v>
      </c>
      <c r="C433" s="36" t="s">
        <v>120</v>
      </c>
      <c r="D433" s="36" t="s">
        <v>218</v>
      </c>
      <c r="E433" s="40">
        <v>4270016.33</v>
      </c>
      <c r="F433" s="40">
        <v>4545091.3899999997</v>
      </c>
      <c r="G433" s="40">
        <v>6234250.1799999997</v>
      </c>
      <c r="H433" s="40">
        <v>5993323.8799999999</v>
      </c>
      <c r="I433" s="40">
        <v>121.58159999999999</v>
      </c>
      <c r="J433" s="40">
        <v>532159.54630000005</v>
      </c>
    </row>
    <row r="434" spans="1:10">
      <c r="A434" s="39" t="s">
        <v>203</v>
      </c>
      <c r="B434" s="36">
        <v>121</v>
      </c>
      <c r="C434" s="36" t="s">
        <v>120</v>
      </c>
      <c r="D434" s="36" t="s">
        <v>219</v>
      </c>
      <c r="E434" s="40">
        <v>0</v>
      </c>
      <c r="F434" s="40">
        <v>0</v>
      </c>
      <c r="G434" s="40">
        <v>0</v>
      </c>
      <c r="H434" s="40">
        <v>0</v>
      </c>
      <c r="I434" s="40">
        <v>28.65</v>
      </c>
      <c r="J434" s="40">
        <v>98412.036200000002</v>
      </c>
    </row>
    <row r="435" spans="1:10">
      <c r="A435" s="39" t="s">
        <v>203</v>
      </c>
      <c r="B435" s="36">
        <v>121</v>
      </c>
      <c r="C435" s="36" t="s">
        <v>120</v>
      </c>
      <c r="D435" s="36" t="s">
        <v>220</v>
      </c>
      <c r="E435" s="40">
        <v>87200.89</v>
      </c>
      <c r="F435" s="40">
        <v>170397.56</v>
      </c>
      <c r="G435" s="40">
        <v>170540.48</v>
      </c>
      <c r="H435" s="40">
        <v>192897.56</v>
      </c>
      <c r="I435" s="40">
        <v>16.57</v>
      </c>
      <c r="J435" s="40">
        <v>65267.877399999998</v>
      </c>
    </row>
    <row r="436" spans="1:10">
      <c r="A436" s="39" t="s">
        <v>204</v>
      </c>
      <c r="B436" s="36">
        <v>122</v>
      </c>
      <c r="C436" s="36" t="s">
        <v>121</v>
      </c>
      <c r="D436" s="36" t="s">
        <v>216</v>
      </c>
      <c r="E436" s="40">
        <v>0</v>
      </c>
      <c r="F436" s="40">
        <v>0</v>
      </c>
      <c r="G436" s="40">
        <v>-373043.9</v>
      </c>
      <c r="H436" s="40">
        <v>0</v>
      </c>
      <c r="I436" s="40">
        <v>3.9927999999999999</v>
      </c>
      <c r="J436" s="40">
        <v>33529.698400000001</v>
      </c>
    </row>
    <row r="437" spans="1:10">
      <c r="A437" s="39" t="s">
        <v>204</v>
      </c>
      <c r="B437" s="36">
        <v>122</v>
      </c>
      <c r="C437" s="36" t="s">
        <v>121</v>
      </c>
      <c r="D437" s="36" t="s">
        <v>217</v>
      </c>
      <c r="E437" s="40">
        <v>315894.31</v>
      </c>
      <c r="F437" s="40">
        <v>884146.35</v>
      </c>
      <c r="G437" s="40">
        <v>1288531.7</v>
      </c>
      <c r="H437" s="40">
        <v>884146.35</v>
      </c>
      <c r="I437" s="40">
        <v>17.649999999999999</v>
      </c>
      <c r="J437" s="40">
        <v>93562.824699999997</v>
      </c>
    </row>
    <row r="438" spans="1:10">
      <c r="A438" s="39" t="s">
        <v>204</v>
      </c>
      <c r="B438" s="36">
        <v>122</v>
      </c>
      <c r="C438" s="36" t="s">
        <v>121</v>
      </c>
      <c r="D438" s="36" t="s">
        <v>218</v>
      </c>
      <c r="E438" s="40">
        <v>4020924.39</v>
      </c>
      <c r="F438" s="40">
        <v>106097.56</v>
      </c>
      <c r="G438" s="40">
        <v>8041848.7800000003</v>
      </c>
      <c r="H438" s="40">
        <v>106097.56</v>
      </c>
      <c r="I438" s="40">
        <v>9.4</v>
      </c>
      <c r="J438" s="40">
        <v>66706.959700000007</v>
      </c>
    </row>
    <row r="439" spans="1:10">
      <c r="A439" s="39" t="s">
        <v>204</v>
      </c>
      <c r="B439" s="36">
        <v>122</v>
      </c>
      <c r="C439" s="36" t="s">
        <v>121</v>
      </c>
      <c r="D439" s="36" t="s">
        <v>219</v>
      </c>
      <c r="E439" s="40">
        <v>0</v>
      </c>
      <c r="F439" s="40">
        <v>0</v>
      </c>
      <c r="G439" s="40">
        <v>0</v>
      </c>
      <c r="H439" s="40">
        <v>0</v>
      </c>
      <c r="I439" s="40">
        <v>3.15</v>
      </c>
      <c r="J439" s="40">
        <v>28442.9355</v>
      </c>
    </row>
    <row r="440" spans="1:10">
      <c r="A440" s="39" t="s">
        <v>204</v>
      </c>
      <c r="B440" s="36">
        <v>122</v>
      </c>
      <c r="C440" s="36" t="s">
        <v>121</v>
      </c>
      <c r="D440" s="36" t="s">
        <v>220</v>
      </c>
      <c r="E440" s="40">
        <v>0</v>
      </c>
      <c r="F440" s="40">
        <v>0</v>
      </c>
      <c r="G440" s="40">
        <v>0</v>
      </c>
      <c r="H440" s="40">
        <v>0</v>
      </c>
      <c r="I440" s="40">
        <v>5.96</v>
      </c>
      <c r="J440" s="40">
        <v>47797.956200000001</v>
      </c>
    </row>
    <row r="441" spans="1:10">
      <c r="A441" s="39" t="s">
        <v>205</v>
      </c>
      <c r="B441" s="36">
        <v>123</v>
      </c>
      <c r="C441" s="36" t="s">
        <v>122</v>
      </c>
      <c r="D441" s="36" t="s">
        <v>216</v>
      </c>
      <c r="E441" s="40">
        <v>97707.94</v>
      </c>
      <c r="F441" s="40">
        <v>116821.18</v>
      </c>
      <c r="G441" s="40">
        <v>97707.94</v>
      </c>
      <c r="H441" s="40">
        <v>116821.18</v>
      </c>
      <c r="I441" s="40">
        <v>0</v>
      </c>
      <c r="J441" s="40">
        <v>0</v>
      </c>
    </row>
    <row r="442" spans="1:10">
      <c r="A442" s="39" t="s">
        <v>205</v>
      </c>
      <c r="B442" s="36">
        <v>123</v>
      </c>
      <c r="C442" s="36" t="s">
        <v>122</v>
      </c>
      <c r="D442" s="36" t="s">
        <v>220</v>
      </c>
      <c r="E442" s="40">
        <v>971682.28</v>
      </c>
      <c r="F442" s="40">
        <v>893968.88</v>
      </c>
      <c r="G442" s="40">
        <v>2780321</v>
      </c>
      <c r="H442" s="40">
        <v>2728825.45</v>
      </c>
      <c r="I442" s="40">
        <v>0</v>
      </c>
      <c r="J442" s="40">
        <v>0</v>
      </c>
    </row>
    <row r="443" spans="1:10">
      <c r="A443" s="39" t="s">
        <v>206</v>
      </c>
      <c r="B443" s="36">
        <v>124</v>
      </c>
      <c r="C443" s="36" t="s">
        <v>123</v>
      </c>
      <c r="D443" s="36" t="s">
        <v>216</v>
      </c>
      <c r="E443" s="40">
        <v>0</v>
      </c>
      <c r="F443" s="40">
        <v>0</v>
      </c>
      <c r="G443" s="40">
        <v>0</v>
      </c>
      <c r="H443" s="40">
        <v>0</v>
      </c>
      <c r="I443" s="40">
        <v>34.85</v>
      </c>
      <c r="J443" s="40">
        <v>232497.47270000001</v>
      </c>
    </row>
    <row r="444" spans="1:10">
      <c r="A444" s="39" t="s">
        <v>206</v>
      </c>
      <c r="B444" s="36">
        <v>124</v>
      </c>
      <c r="C444" s="36" t="s">
        <v>123</v>
      </c>
      <c r="D444" s="36" t="s">
        <v>217</v>
      </c>
      <c r="E444" s="40">
        <v>3385862.86</v>
      </c>
      <c r="F444" s="40">
        <v>3449469.83</v>
      </c>
      <c r="G444" s="40">
        <v>8620737.4399999995</v>
      </c>
      <c r="H444" s="40">
        <v>9109242.6500000004</v>
      </c>
      <c r="I444" s="40">
        <v>182.89</v>
      </c>
      <c r="J444" s="40">
        <v>581437.58470000001</v>
      </c>
    </row>
    <row r="445" spans="1:10">
      <c r="A445" s="39" t="s">
        <v>206</v>
      </c>
      <c r="B445" s="36">
        <v>124</v>
      </c>
      <c r="C445" s="36" t="s">
        <v>123</v>
      </c>
      <c r="D445" s="36" t="s">
        <v>218</v>
      </c>
      <c r="E445" s="40">
        <v>0</v>
      </c>
      <c r="F445" s="40">
        <v>0</v>
      </c>
      <c r="G445" s="40">
        <v>0</v>
      </c>
      <c r="H445" s="40">
        <v>0</v>
      </c>
      <c r="I445" s="40">
        <v>3.9</v>
      </c>
      <c r="J445" s="40">
        <v>25657.771199999999</v>
      </c>
    </row>
    <row r="446" spans="1:10">
      <c r="A446" s="39" t="s">
        <v>206</v>
      </c>
      <c r="B446" s="36">
        <v>124</v>
      </c>
      <c r="C446" s="36" t="s">
        <v>123</v>
      </c>
      <c r="D446" s="36" t="s">
        <v>220</v>
      </c>
      <c r="E446" s="40">
        <v>0</v>
      </c>
      <c r="F446" s="40">
        <v>0</v>
      </c>
      <c r="G446" s="40">
        <v>0</v>
      </c>
      <c r="H446" s="40">
        <v>0</v>
      </c>
      <c r="I446" s="40">
        <v>2.76</v>
      </c>
      <c r="J446" s="40">
        <v>13307.1358</v>
      </c>
    </row>
    <row r="447" spans="1:10">
      <c r="A447" s="39" t="s">
        <v>207</v>
      </c>
      <c r="B447" s="36">
        <v>125</v>
      </c>
      <c r="C447" s="36" t="s">
        <v>124</v>
      </c>
      <c r="D447" s="36" t="s">
        <v>217</v>
      </c>
      <c r="E447" s="40">
        <v>0</v>
      </c>
      <c r="F447" s="40">
        <v>0</v>
      </c>
      <c r="G447" s="40">
        <v>0</v>
      </c>
      <c r="H447" s="40">
        <v>0</v>
      </c>
      <c r="I447" s="40">
        <v>7.3</v>
      </c>
      <c r="J447" s="40">
        <v>13237.6806</v>
      </c>
    </row>
    <row r="448" spans="1:10">
      <c r="A448" s="39" t="s">
        <v>207</v>
      </c>
      <c r="B448" s="36">
        <v>125</v>
      </c>
      <c r="C448" s="36" t="s">
        <v>124</v>
      </c>
      <c r="D448" s="36" t="s">
        <v>218</v>
      </c>
      <c r="E448" s="40">
        <v>393794.62</v>
      </c>
      <c r="F448" s="40">
        <v>437124.25</v>
      </c>
      <c r="G448" s="40">
        <v>1140017.3500000001</v>
      </c>
      <c r="H448" s="40">
        <v>1223739.94</v>
      </c>
      <c r="I448" s="40">
        <v>43.77</v>
      </c>
      <c r="J448" s="40">
        <v>126622.89750000001</v>
      </c>
    </row>
    <row r="449" spans="1:10">
      <c r="A449" s="39" t="s">
        <v>207</v>
      </c>
      <c r="B449" s="36">
        <v>125</v>
      </c>
      <c r="C449" s="36" t="s">
        <v>124</v>
      </c>
      <c r="D449" s="36" t="s">
        <v>220</v>
      </c>
      <c r="E449" s="40">
        <v>1379036.99</v>
      </c>
      <c r="F449" s="40">
        <v>1413114.04</v>
      </c>
      <c r="G449" s="40">
        <v>4223548.7</v>
      </c>
      <c r="H449" s="40">
        <v>4241443.1399999997</v>
      </c>
      <c r="I449" s="40">
        <v>58.47</v>
      </c>
      <c r="J449" s="40">
        <v>128039.0681</v>
      </c>
    </row>
    <row r="450" spans="1:10">
      <c r="A450" s="39" t="s">
        <v>208</v>
      </c>
      <c r="B450" s="36">
        <v>126</v>
      </c>
      <c r="C450" s="36" t="s">
        <v>125</v>
      </c>
      <c r="D450" s="36" t="s">
        <v>216</v>
      </c>
      <c r="E450" s="40">
        <v>49309087.689999998</v>
      </c>
      <c r="F450" s="40">
        <v>54483262.219999999</v>
      </c>
      <c r="G450" s="40">
        <v>129926643.40000001</v>
      </c>
      <c r="H450" s="40">
        <v>135291878.38</v>
      </c>
      <c r="I450" s="40">
        <v>1464.4381000000001</v>
      </c>
      <c r="J450" s="40">
        <v>10120174.3093</v>
      </c>
    </row>
    <row r="451" spans="1:10">
      <c r="A451" s="39" t="s">
        <v>208</v>
      </c>
      <c r="B451" s="36">
        <v>126</v>
      </c>
      <c r="C451" s="36" t="s">
        <v>125</v>
      </c>
      <c r="D451" s="36" t="s">
        <v>217</v>
      </c>
      <c r="E451" s="40">
        <v>289516.36</v>
      </c>
      <c r="F451" s="40">
        <v>283149.09000000003</v>
      </c>
      <c r="G451" s="40">
        <v>867940</v>
      </c>
      <c r="H451" s="40">
        <v>849447.27</v>
      </c>
      <c r="I451" s="40">
        <v>114.95</v>
      </c>
      <c r="J451" s="40">
        <v>423773.85950000002</v>
      </c>
    </row>
    <row r="452" spans="1:10">
      <c r="A452" s="39" t="s">
        <v>208</v>
      </c>
      <c r="B452" s="36">
        <v>126</v>
      </c>
      <c r="C452" s="36" t="s">
        <v>125</v>
      </c>
      <c r="D452" s="36" t="s">
        <v>218</v>
      </c>
      <c r="E452" s="40">
        <v>46117986.759999998</v>
      </c>
      <c r="F452" s="40">
        <v>43800494.630000003</v>
      </c>
      <c r="G452" s="40">
        <v>120167736.19</v>
      </c>
      <c r="H452" s="40">
        <v>113006869.91</v>
      </c>
      <c r="I452" s="40">
        <v>462.44510000000002</v>
      </c>
      <c r="J452" s="40">
        <v>2887045.2516000001</v>
      </c>
    </row>
    <row r="453" spans="1:10">
      <c r="A453" s="39" t="s">
        <v>208</v>
      </c>
      <c r="B453" s="36">
        <v>126</v>
      </c>
      <c r="C453" s="36" t="s">
        <v>125</v>
      </c>
      <c r="D453" s="36" t="s">
        <v>219</v>
      </c>
      <c r="E453" s="40">
        <v>0</v>
      </c>
      <c r="F453" s="40">
        <v>4603027.97</v>
      </c>
      <c r="G453" s="40">
        <v>119893.8</v>
      </c>
      <c r="H453" s="40">
        <v>13642758.039999999</v>
      </c>
      <c r="I453" s="40">
        <v>19.62</v>
      </c>
      <c r="J453" s="40">
        <v>140808.43479999999</v>
      </c>
    </row>
    <row r="454" spans="1:10">
      <c r="A454" s="39" t="s">
        <v>208</v>
      </c>
      <c r="B454" s="36">
        <v>126</v>
      </c>
      <c r="C454" s="36" t="s">
        <v>125</v>
      </c>
      <c r="D454" s="36" t="s">
        <v>220</v>
      </c>
      <c r="E454" s="40">
        <v>22542543.43</v>
      </c>
      <c r="F454" s="40">
        <v>23593107.5</v>
      </c>
      <c r="G454" s="40">
        <v>60800297.390000001</v>
      </c>
      <c r="H454" s="40">
        <v>69777077.329999998</v>
      </c>
      <c r="I454" s="40">
        <v>942.23500000000001</v>
      </c>
      <c r="J454" s="40">
        <v>5938829.8465</v>
      </c>
    </row>
    <row r="455" spans="1:10">
      <c r="A455" s="39" t="s">
        <v>209</v>
      </c>
      <c r="B455" s="36">
        <v>127</v>
      </c>
      <c r="C455" s="36" t="s">
        <v>126</v>
      </c>
      <c r="D455" s="36" t="s">
        <v>216</v>
      </c>
      <c r="E455" s="40">
        <v>0</v>
      </c>
      <c r="F455" s="40">
        <v>0</v>
      </c>
      <c r="G455" s="40">
        <v>0</v>
      </c>
      <c r="H455" s="40">
        <v>0</v>
      </c>
      <c r="I455" s="40">
        <v>21.7</v>
      </c>
      <c r="J455" s="40">
        <v>144237.5338</v>
      </c>
    </row>
    <row r="456" spans="1:10">
      <c r="A456" s="39" t="s">
        <v>209</v>
      </c>
      <c r="B456" s="36">
        <v>127</v>
      </c>
      <c r="C456" s="36" t="s">
        <v>126</v>
      </c>
      <c r="D456" s="36" t="s">
        <v>217</v>
      </c>
      <c r="E456" s="40">
        <v>9986854.4100000001</v>
      </c>
      <c r="F456" s="40">
        <v>10188317.789999999</v>
      </c>
      <c r="G456" s="40">
        <v>29307629.559999999</v>
      </c>
      <c r="H456" s="40">
        <v>29473142.329999998</v>
      </c>
      <c r="I456" s="40">
        <v>86.95</v>
      </c>
      <c r="J456" s="40">
        <v>290178.43689999997</v>
      </c>
    </row>
    <row r="457" spans="1:10">
      <c r="A457" s="39" t="s">
        <v>209</v>
      </c>
      <c r="B457" s="36">
        <v>127</v>
      </c>
      <c r="C457" s="36" t="s">
        <v>126</v>
      </c>
      <c r="D457" s="36" t="s">
        <v>218</v>
      </c>
      <c r="E457" s="40">
        <v>0</v>
      </c>
      <c r="F457" s="40">
        <v>0</v>
      </c>
      <c r="G457" s="40">
        <v>0</v>
      </c>
      <c r="H457" s="40">
        <v>0</v>
      </c>
      <c r="I457" s="40">
        <v>2.36</v>
      </c>
      <c r="J457" s="40">
        <v>15080.531000000001</v>
      </c>
    </row>
    <row r="458" spans="1:10">
      <c r="A458" s="39" t="s">
        <v>209</v>
      </c>
      <c r="B458" s="36">
        <v>127</v>
      </c>
      <c r="C458" s="36" t="s">
        <v>126</v>
      </c>
      <c r="D458" s="36" t="s">
        <v>220</v>
      </c>
      <c r="E458" s="40">
        <v>0</v>
      </c>
      <c r="F458" s="40">
        <v>0</v>
      </c>
      <c r="G458" s="40">
        <v>0</v>
      </c>
      <c r="H458" s="40">
        <v>0</v>
      </c>
      <c r="I458" s="40">
        <v>7.45</v>
      </c>
      <c r="J458" s="40">
        <v>66860.516300000003</v>
      </c>
    </row>
    <row r="459" spans="1:10">
      <c r="A459" s="39" t="s">
        <v>210</v>
      </c>
      <c r="B459" s="36">
        <v>128</v>
      </c>
      <c r="C459" s="36" t="s">
        <v>127</v>
      </c>
      <c r="D459" s="36" t="s">
        <v>216</v>
      </c>
      <c r="E459" s="40">
        <v>0</v>
      </c>
      <c r="F459" s="40">
        <v>0</v>
      </c>
      <c r="G459" s="40">
        <v>0</v>
      </c>
      <c r="H459" s="40">
        <v>0</v>
      </c>
      <c r="I459" s="40">
        <v>0.9</v>
      </c>
      <c r="J459" s="40">
        <v>7614.7372999999998</v>
      </c>
    </row>
    <row r="460" spans="1:10">
      <c r="A460" s="39" t="s">
        <v>210</v>
      </c>
      <c r="B460" s="36">
        <v>128</v>
      </c>
      <c r="C460" s="36" t="s">
        <v>127</v>
      </c>
      <c r="D460" s="36" t="s">
        <v>217</v>
      </c>
      <c r="E460" s="40">
        <v>362967.13</v>
      </c>
      <c r="F460" s="40">
        <v>367001.56</v>
      </c>
      <c r="G460" s="40">
        <v>1191920.31</v>
      </c>
      <c r="H460" s="40">
        <v>1437652.37</v>
      </c>
      <c r="I460" s="40">
        <v>3.16</v>
      </c>
      <c r="J460" s="40">
        <v>13956.257600000001</v>
      </c>
    </row>
    <row r="461" spans="1:10">
      <c r="A461" s="39" t="s">
        <v>210</v>
      </c>
      <c r="B461" s="36">
        <v>128</v>
      </c>
      <c r="C461" s="36" t="s">
        <v>127</v>
      </c>
      <c r="D461" s="36" t="s">
        <v>218</v>
      </c>
      <c r="E461" s="40">
        <v>13258.6</v>
      </c>
      <c r="F461" s="40">
        <v>13517.29</v>
      </c>
      <c r="G461" s="40">
        <v>47309.06</v>
      </c>
      <c r="H461" s="40">
        <v>43572.76</v>
      </c>
      <c r="I461" s="40">
        <v>0.223</v>
      </c>
      <c r="J461" s="40">
        <v>1503.5454</v>
      </c>
    </row>
    <row r="462" spans="1:10">
      <c r="A462" s="39" t="s">
        <v>211</v>
      </c>
      <c r="B462" s="36">
        <v>129</v>
      </c>
      <c r="C462" s="36" t="s">
        <v>128</v>
      </c>
      <c r="D462" s="36" t="s">
        <v>216</v>
      </c>
      <c r="E462" s="40">
        <v>32809450.609999999</v>
      </c>
      <c r="F462" s="40">
        <v>32404595.600000001</v>
      </c>
      <c r="G462" s="40">
        <v>80312143.959999993</v>
      </c>
      <c r="H462" s="40">
        <v>70838703.379999995</v>
      </c>
      <c r="I462" s="40">
        <v>1431.7057</v>
      </c>
      <c r="J462" s="40">
        <v>11443441.850199999</v>
      </c>
    </row>
    <row r="463" spans="1:10">
      <c r="A463" s="39" t="s">
        <v>211</v>
      </c>
      <c r="B463" s="36">
        <v>129</v>
      </c>
      <c r="C463" s="36" t="s">
        <v>128</v>
      </c>
      <c r="D463" s="36" t="s">
        <v>217</v>
      </c>
      <c r="E463" s="40">
        <v>3056660</v>
      </c>
      <c r="F463" s="40">
        <v>2485814.5499999998</v>
      </c>
      <c r="G463" s="40">
        <v>9237818.1799999997</v>
      </c>
      <c r="H463" s="40">
        <v>6304870.9100000001</v>
      </c>
      <c r="I463" s="40">
        <v>517.6</v>
      </c>
      <c r="J463" s="40">
        <v>1909860.7997000001</v>
      </c>
    </row>
    <row r="464" spans="1:10">
      <c r="A464" s="39" t="s">
        <v>211</v>
      </c>
      <c r="B464" s="36">
        <v>129</v>
      </c>
      <c r="C464" s="36" t="s">
        <v>128</v>
      </c>
      <c r="D464" s="36" t="s">
        <v>218</v>
      </c>
      <c r="E464" s="40">
        <v>4774480.2</v>
      </c>
      <c r="F464" s="40">
        <v>3509037.72</v>
      </c>
      <c r="G464" s="40">
        <v>11664454.42</v>
      </c>
      <c r="H464" s="40">
        <v>11373360.039999999</v>
      </c>
      <c r="I464" s="40">
        <v>17.16</v>
      </c>
      <c r="J464" s="40">
        <v>134375.82829999999</v>
      </c>
    </row>
    <row r="465" spans="1:10">
      <c r="A465" s="39" t="s">
        <v>211</v>
      </c>
      <c r="B465" s="36">
        <v>129</v>
      </c>
      <c r="C465" s="36" t="s">
        <v>128</v>
      </c>
      <c r="D465" s="36" t="s">
        <v>219</v>
      </c>
      <c r="E465" s="40">
        <v>937100</v>
      </c>
      <c r="F465" s="40">
        <v>636149.78</v>
      </c>
      <c r="G465" s="40">
        <v>-8338927.4500000002</v>
      </c>
      <c r="H465" s="40">
        <v>2143160.69</v>
      </c>
      <c r="I465" s="40">
        <v>7.9</v>
      </c>
      <c r="J465" s="40">
        <v>50132.889300000003</v>
      </c>
    </row>
    <row r="466" spans="1:10">
      <c r="A466" s="39" t="s">
        <v>211</v>
      </c>
      <c r="B466" s="36">
        <v>129</v>
      </c>
      <c r="C466" s="36" t="s">
        <v>128</v>
      </c>
      <c r="D466" s="36" t="s">
        <v>220</v>
      </c>
      <c r="E466" s="40">
        <v>3733382.15</v>
      </c>
      <c r="F466" s="40">
        <v>1756876.68</v>
      </c>
      <c r="G466" s="40">
        <v>10622786.970000001</v>
      </c>
      <c r="H466" s="40">
        <v>5098661.51</v>
      </c>
      <c r="I466" s="40">
        <v>433.74</v>
      </c>
      <c r="J466" s="40">
        <v>2366766.4586999998</v>
      </c>
    </row>
    <row r="467" spans="1:10">
      <c r="A467" s="39" t="s">
        <v>212</v>
      </c>
      <c r="B467" s="36">
        <v>130</v>
      </c>
      <c r="C467" s="36" t="s">
        <v>129</v>
      </c>
      <c r="D467" s="36" t="s">
        <v>216</v>
      </c>
      <c r="E467" s="40">
        <v>1783609.05</v>
      </c>
      <c r="F467" s="40">
        <v>4139094.78</v>
      </c>
      <c r="G467" s="40">
        <v>5421360.7300000004</v>
      </c>
      <c r="H467" s="40">
        <v>11508938.779999999</v>
      </c>
      <c r="I467" s="40">
        <v>30.974900000000002</v>
      </c>
      <c r="J467" s="40">
        <v>306965.39929999999</v>
      </c>
    </row>
    <row r="468" spans="1:10">
      <c r="A468" s="39" t="s">
        <v>212</v>
      </c>
      <c r="B468" s="36">
        <v>130</v>
      </c>
      <c r="C468" s="36" t="s">
        <v>129</v>
      </c>
      <c r="D468" s="36" t="s">
        <v>218</v>
      </c>
      <c r="E468" s="40">
        <v>0</v>
      </c>
      <c r="F468" s="40">
        <v>0</v>
      </c>
      <c r="G468" s="40">
        <v>0</v>
      </c>
      <c r="H468" s="40">
        <v>0</v>
      </c>
      <c r="I468" s="40">
        <v>1</v>
      </c>
      <c r="J468" s="40">
        <v>8543.0774999999994</v>
      </c>
    </row>
    <row r="469" spans="1:10">
      <c r="A469" s="39" t="s">
        <v>212</v>
      </c>
      <c r="B469" s="36">
        <v>130</v>
      </c>
      <c r="C469" s="36" t="s">
        <v>129</v>
      </c>
      <c r="D469" s="36" t="s">
        <v>220</v>
      </c>
      <c r="E469" s="40">
        <v>0</v>
      </c>
      <c r="F469" s="40">
        <v>0</v>
      </c>
      <c r="G469" s="40">
        <v>0</v>
      </c>
      <c r="H469" s="40">
        <v>0</v>
      </c>
      <c r="I469" s="40">
        <v>1</v>
      </c>
      <c r="J469" s="40">
        <v>8543.0774999999994</v>
      </c>
    </row>
    <row r="470" spans="1:10">
      <c r="A470" s="39" t="s">
        <v>203</v>
      </c>
      <c r="B470" s="36">
        <v>131</v>
      </c>
      <c r="C470" s="36" t="s">
        <v>130</v>
      </c>
      <c r="D470" s="36" t="s">
        <v>216</v>
      </c>
      <c r="E470" s="40">
        <v>853096.03</v>
      </c>
      <c r="F470" s="40">
        <v>1436415.38</v>
      </c>
      <c r="G470" s="40">
        <v>2692905.41</v>
      </c>
      <c r="H470" s="40">
        <v>3291460.8</v>
      </c>
      <c r="I470" s="40">
        <v>189.79810000000001</v>
      </c>
      <c r="J470" s="40">
        <v>1052612.2555</v>
      </c>
    </row>
    <row r="471" spans="1:10">
      <c r="A471" s="39" t="s">
        <v>203</v>
      </c>
      <c r="B471" s="36">
        <v>131</v>
      </c>
      <c r="C471" s="36" t="s">
        <v>130</v>
      </c>
      <c r="D471" s="36" t="s">
        <v>217</v>
      </c>
      <c r="E471" s="40">
        <v>509132.83</v>
      </c>
      <c r="F471" s="40">
        <v>551247.71</v>
      </c>
      <c r="G471" s="40">
        <v>1291593.6200000001</v>
      </c>
      <c r="H471" s="40">
        <v>1499173.07</v>
      </c>
      <c r="I471" s="40">
        <v>20.5</v>
      </c>
      <c r="J471" s="40">
        <v>124777.54979999999</v>
      </c>
    </row>
    <row r="472" spans="1:10">
      <c r="A472" s="39" t="s">
        <v>203</v>
      </c>
      <c r="B472" s="36">
        <v>131</v>
      </c>
      <c r="C472" s="36" t="s">
        <v>130</v>
      </c>
      <c r="D472" s="36" t="s">
        <v>218</v>
      </c>
      <c r="E472" s="40">
        <v>715961.58</v>
      </c>
      <c r="F472" s="40">
        <v>675919.21</v>
      </c>
      <c r="G472" s="40">
        <v>2038573.35</v>
      </c>
      <c r="H472" s="40">
        <v>1897485.06</v>
      </c>
      <c r="I472" s="40">
        <v>42.5901</v>
      </c>
      <c r="J472" s="40">
        <v>269185.04269999999</v>
      </c>
    </row>
    <row r="473" spans="1:10">
      <c r="A473" s="39" t="s">
        <v>203</v>
      </c>
      <c r="B473" s="36">
        <v>131</v>
      </c>
      <c r="C473" s="36" t="s">
        <v>130</v>
      </c>
      <c r="D473" s="36" t="s">
        <v>219</v>
      </c>
      <c r="E473" s="40">
        <v>0</v>
      </c>
      <c r="F473" s="40">
        <v>0</v>
      </c>
      <c r="G473" s="40">
        <v>0</v>
      </c>
      <c r="H473" s="40">
        <v>0</v>
      </c>
      <c r="I473" s="40">
        <v>2.15</v>
      </c>
      <c r="J473" s="40">
        <v>12122.126899999999</v>
      </c>
    </row>
    <row r="474" spans="1:10">
      <c r="A474" s="39" t="s">
        <v>203</v>
      </c>
      <c r="B474" s="36">
        <v>131</v>
      </c>
      <c r="C474" s="36" t="s">
        <v>130</v>
      </c>
      <c r="D474" s="36" t="s">
        <v>220</v>
      </c>
      <c r="E474" s="40">
        <v>1231166.04</v>
      </c>
      <c r="F474" s="40">
        <v>738537.12</v>
      </c>
      <c r="G474" s="40">
        <v>3075471.44</v>
      </c>
      <c r="H474" s="40">
        <v>2630901.41</v>
      </c>
      <c r="I474" s="40">
        <v>30.5</v>
      </c>
      <c r="J474" s="40">
        <v>141049.99770000001</v>
      </c>
    </row>
    <row r="475" spans="1:10">
      <c r="A475" s="39" t="s">
        <v>204</v>
      </c>
      <c r="B475" s="36">
        <v>132</v>
      </c>
      <c r="C475" s="36" t="s">
        <v>131</v>
      </c>
      <c r="D475" s="36" t="s">
        <v>216</v>
      </c>
      <c r="E475" s="40">
        <v>0</v>
      </c>
      <c r="F475" s="40">
        <v>0</v>
      </c>
      <c r="G475" s="40">
        <v>0</v>
      </c>
      <c r="H475" s="40">
        <v>0</v>
      </c>
      <c r="I475" s="40">
        <v>1.42</v>
      </c>
      <c r="J475" s="40">
        <v>12682.6621</v>
      </c>
    </row>
    <row r="476" spans="1:10">
      <c r="A476" s="39" t="s">
        <v>204</v>
      </c>
      <c r="B476" s="36">
        <v>132</v>
      </c>
      <c r="C476" s="36" t="s">
        <v>131</v>
      </c>
      <c r="D476" s="36" t="s">
        <v>217</v>
      </c>
      <c r="E476" s="40">
        <v>0</v>
      </c>
      <c r="F476" s="40">
        <v>0</v>
      </c>
      <c r="G476" s="40">
        <v>0</v>
      </c>
      <c r="H476" s="40">
        <v>0</v>
      </c>
      <c r="I476" s="40">
        <v>1.6</v>
      </c>
      <c r="J476" s="40">
        <v>2712.9843000000001</v>
      </c>
    </row>
    <row r="477" spans="1:10">
      <c r="A477" s="39" t="s">
        <v>204</v>
      </c>
      <c r="B477" s="36">
        <v>132</v>
      </c>
      <c r="C477" s="36" t="s">
        <v>131</v>
      </c>
      <c r="D477" s="36" t="s">
        <v>218</v>
      </c>
      <c r="E477" s="40">
        <v>670922.43000000005</v>
      </c>
      <c r="F477" s="40">
        <v>612801.5</v>
      </c>
      <c r="G477" s="40">
        <v>1827244.39</v>
      </c>
      <c r="H477" s="40">
        <v>1763858.65</v>
      </c>
      <c r="I477" s="40">
        <v>2.7</v>
      </c>
      <c r="J477" s="40">
        <v>24045.039799999999</v>
      </c>
    </row>
    <row r="478" spans="1:10">
      <c r="A478" s="39" t="s">
        <v>204</v>
      </c>
      <c r="B478" s="36">
        <v>132</v>
      </c>
      <c r="C478" s="36" t="s">
        <v>131</v>
      </c>
      <c r="D478" s="36" t="s">
        <v>220</v>
      </c>
      <c r="E478" s="40">
        <v>-7032.5</v>
      </c>
      <c r="F478" s="40">
        <v>0</v>
      </c>
      <c r="G478" s="40">
        <v>-30109.42</v>
      </c>
      <c r="H478" s="40">
        <v>690.53</v>
      </c>
      <c r="I478" s="40">
        <v>4.5199999999999996</v>
      </c>
      <c r="J478" s="40">
        <v>28812.7988</v>
      </c>
    </row>
    <row r="479" spans="1:10">
      <c r="A479" s="39" t="s">
        <v>205</v>
      </c>
      <c r="B479" s="36">
        <v>133</v>
      </c>
      <c r="C479" s="36" t="s">
        <v>132</v>
      </c>
      <c r="D479" s="36" t="s">
        <v>216</v>
      </c>
      <c r="E479" s="40">
        <v>101707.31</v>
      </c>
      <c r="F479" s="40">
        <v>59560.97</v>
      </c>
      <c r="G479" s="40">
        <v>186341.46</v>
      </c>
      <c r="H479" s="40">
        <v>111170.73</v>
      </c>
      <c r="I479" s="40">
        <v>19</v>
      </c>
      <c r="J479" s="40">
        <v>101028.0926</v>
      </c>
    </row>
    <row r="480" spans="1:10">
      <c r="A480" s="39" t="s">
        <v>206</v>
      </c>
      <c r="B480" s="36">
        <v>134</v>
      </c>
      <c r="C480" s="36" t="s">
        <v>133</v>
      </c>
      <c r="D480" s="36" t="s">
        <v>216</v>
      </c>
      <c r="E480" s="40">
        <v>-141685.4</v>
      </c>
      <c r="F480" s="40">
        <v>69499.929999999993</v>
      </c>
      <c r="G480" s="40">
        <v>3957223.43</v>
      </c>
      <c r="H480" s="40">
        <v>152089.66</v>
      </c>
      <c r="I480" s="40">
        <v>47.485799999999998</v>
      </c>
      <c r="J480" s="40">
        <v>284948.97930000001</v>
      </c>
    </row>
    <row r="481" spans="1:10">
      <c r="A481" s="39" t="s">
        <v>206</v>
      </c>
      <c r="B481" s="36">
        <v>134</v>
      </c>
      <c r="C481" s="36" t="s">
        <v>133</v>
      </c>
      <c r="D481" s="36" t="s">
        <v>218</v>
      </c>
      <c r="E481" s="40">
        <v>1334917.69</v>
      </c>
      <c r="F481" s="40">
        <v>4719540.6500000004</v>
      </c>
      <c r="G481" s="40">
        <v>509372.54</v>
      </c>
      <c r="H481" s="40">
        <v>5588578</v>
      </c>
      <c r="I481" s="40">
        <v>5.24</v>
      </c>
      <c r="J481" s="40">
        <v>35748.2356</v>
      </c>
    </row>
    <row r="482" spans="1:10">
      <c r="A482" s="39" t="s">
        <v>206</v>
      </c>
      <c r="B482" s="36">
        <v>134</v>
      </c>
      <c r="C482" s="36" t="s">
        <v>133</v>
      </c>
      <c r="D482" s="36" t="s">
        <v>219</v>
      </c>
      <c r="E482" s="40">
        <v>0</v>
      </c>
      <c r="F482" s="40">
        <v>0</v>
      </c>
      <c r="G482" s="40">
        <v>0</v>
      </c>
      <c r="H482" s="40">
        <v>0</v>
      </c>
      <c r="I482" s="40">
        <v>7</v>
      </c>
      <c r="J482" s="40">
        <v>41650.659899999999</v>
      </c>
    </row>
    <row r="483" spans="1:10">
      <c r="A483" s="39" t="s">
        <v>206</v>
      </c>
      <c r="B483" s="36">
        <v>134</v>
      </c>
      <c r="C483" s="36" t="s">
        <v>133</v>
      </c>
      <c r="D483" s="36" t="s">
        <v>220</v>
      </c>
      <c r="E483" s="40">
        <v>103929.77</v>
      </c>
      <c r="F483" s="40">
        <v>0</v>
      </c>
      <c r="G483" s="40">
        <v>0</v>
      </c>
      <c r="H483" s="40">
        <v>0</v>
      </c>
      <c r="I483" s="40">
        <v>6.3</v>
      </c>
      <c r="J483" s="40">
        <v>26633.825400000002</v>
      </c>
    </row>
    <row r="484" spans="1:10">
      <c r="A484" s="39" t="s">
        <v>207</v>
      </c>
      <c r="B484" s="36">
        <v>135</v>
      </c>
      <c r="C484" s="36" t="s">
        <v>134</v>
      </c>
      <c r="D484" s="36" t="s">
        <v>216</v>
      </c>
      <c r="E484" s="40">
        <v>2449603.69</v>
      </c>
      <c r="F484" s="40">
        <v>2421622.62</v>
      </c>
      <c r="G484" s="40">
        <v>6216523.5899999999</v>
      </c>
      <c r="H484" s="40">
        <v>7470052.8099999996</v>
      </c>
      <c r="I484" s="40">
        <v>117.1159</v>
      </c>
      <c r="J484" s="40">
        <v>1110282.9457</v>
      </c>
    </row>
    <row r="485" spans="1:10">
      <c r="A485" s="39" t="s">
        <v>207</v>
      </c>
      <c r="B485" s="36">
        <v>135</v>
      </c>
      <c r="C485" s="36" t="s">
        <v>134</v>
      </c>
      <c r="D485" s="36" t="s">
        <v>218</v>
      </c>
      <c r="E485" s="40">
        <v>1368700.56</v>
      </c>
      <c r="F485" s="40">
        <v>1273913.92</v>
      </c>
      <c r="G485" s="40">
        <v>4072836.86</v>
      </c>
      <c r="H485" s="40">
        <v>3929935.34</v>
      </c>
      <c r="I485" s="40">
        <v>57.8797</v>
      </c>
      <c r="J485" s="40">
        <v>473074.66710000002</v>
      </c>
    </row>
    <row r="486" spans="1:10">
      <c r="A486" s="39" t="s">
        <v>207</v>
      </c>
      <c r="B486" s="36">
        <v>135</v>
      </c>
      <c r="C486" s="36" t="s">
        <v>134</v>
      </c>
      <c r="D486" s="36" t="s">
        <v>219</v>
      </c>
      <c r="E486" s="40">
        <v>243927.14</v>
      </c>
      <c r="F486" s="40">
        <v>251573.95</v>
      </c>
      <c r="G486" s="40">
        <v>736581.43</v>
      </c>
      <c r="H486" s="40">
        <v>754721.86</v>
      </c>
      <c r="I486" s="40">
        <v>3.8546999999999998</v>
      </c>
      <c r="J486" s="40">
        <v>33551.097900000001</v>
      </c>
    </row>
    <row r="487" spans="1:10">
      <c r="A487" s="39" t="s">
        <v>207</v>
      </c>
      <c r="B487" s="36">
        <v>135</v>
      </c>
      <c r="C487" s="36" t="s">
        <v>134</v>
      </c>
      <c r="D487" s="36" t="s">
        <v>220</v>
      </c>
      <c r="E487" s="40">
        <v>865310.33</v>
      </c>
      <c r="F487" s="40">
        <v>933624.69</v>
      </c>
      <c r="G487" s="40">
        <v>3841082.61</v>
      </c>
      <c r="H487" s="40">
        <v>2293611.73</v>
      </c>
      <c r="I487" s="40">
        <v>46.4373</v>
      </c>
      <c r="J487" s="40">
        <v>312801.81079999998</v>
      </c>
    </row>
    <row r="488" spans="1:10">
      <c r="A488" s="39" t="s">
        <v>208</v>
      </c>
      <c r="B488" s="36">
        <v>136</v>
      </c>
      <c r="C488" s="36" t="s">
        <v>135</v>
      </c>
      <c r="D488" s="36" t="s">
        <v>216</v>
      </c>
      <c r="E488" s="40">
        <v>1588698.25</v>
      </c>
      <c r="F488" s="40">
        <v>921659.98</v>
      </c>
      <c r="G488" s="40">
        <v>4705734.08</v>
      </c>
      <c r="H488" s="40">
        <v>2664117.73</v>
      </c>
      <c r="I488" s="40">
        <v>44.909100000000002</v>
      </c>
      <c r="J488" s="40">
        <v>406268.92619999999</v>
      </c>
    </row>
    <row r="489" spans="1:10">
      <c r="A489" s="39" t="s">
        <v>208</v>
      </c>
      <c r="B489" s="36">
        <v>136</v>
      </c>
      <c r="C489" s="36" t="s">
        <v>135</v>
      </c>
      <c r="D489" s="36" t="s">
        <v>218</v>
      </c>
      <c r="E489" s="40">
        <v>13027.4</v>
      </c>
      <c r="F489" s="40">
        <v>9855.1200000000008</v>
      </c>
      <c r="G489" s="40">
        <v>29490.48</v>
      </c>
      <c r="H489" s="40">
        <v>30177.27</v>
      </c>
      <c r="I489" s="40">
        <v>0</v>
      </c>
      <c r="J489" s="40">
        <v>0</v>
      </c>
    </row>
    <row r="490" spans="1:10">
      <c r="A490" s="39" t="s">
        <v>209</v>
      </c>
      <c r="B490" s="36">
        <v>137</v>
      </c>
      <c r="C490" s="36" t="s">
        <v>136</v>
      </c>
      <c r="D490" s="36" t="s">
        <v>216</v>
      </c>
      <c r="E490" s="40">
        <v>431324.62</v>
      </c>
      <c r="F490" s="40">
        <v>0</v>
      </c>
      <c r="G490" s="40">
        <v>1933657.81</v>
      </c>
      <c r="H490" s="40">
        <v>0</v>
      </c>
      <c r="I490" s="40">
        <v>48.0182</v>
      </c>
      <c r="J490" s="40">
        <v>180827.19469999999</v>
      </c>
    </row>
    <row r="491" spans="1:10">
      <c r="A491" s="39" t="s">
        <v>209</v>
      </c>
      <c r="B491" s="36">
        <v>137</v>
      </c>
      <c r="C491" s="36" t="s">
        <v>136</v>
      </c>
      <c r="D491" s="36" t="s">
        <v>218</v>
      </c>
      <c r="E491" s="40">
        <v>184853.29</v>
      </c>
      <c r="F491" s="40">
        <v>719587.85</v>
      </c>
      <c r="G491" s="40">
        <v>153633.03</v>
      </c>
      <c r="H491" s="40">
        <v>2239190.59</v>
      </c>
      <c r="I491" s="40">
        <v>4.8102</v>
      </c>
      <c r="J491" s="40">
        <v>18563.440999999999</v>
      </c>
    </row>
    <row r="492" spans="1:10">
      <c r="A492" s="39" t="s">
        <v>210</v>
      </c>
      <c r="B492" s="36">
        <v>138</v>
      </c>
      <c r="C492" s="36" t="s">
        <v>137</v>
      </c>
      <c r="D492" s="36" t="s">
        <v>216</v>
      </c>
      <c r="E492" s="40">
        <v>312845.5</v>
      </c>
      <c r="F492" s="40">
        <v>313080</v>
      </c>
      <c r="G492" s="40">
        <v>1126478</v>
      </c>
      <c r="H492" s="40">
        <v>973943.92</v>
      </c>
      <c r="I492" s="40">
        <v>27.206800000000001</v>
      </c>
      <c r="J492" s="40">
        <v>266427.67349999998</v>
      </c>
    </row>
    <row r="493" spans="1:10">
      <c r="A493" s="39" t="s">
        <v>210</v>
      </c>
      <c r="B493" s="36">
        <v>138</v>
      </c>
      <c r="C493" s="36" t="s">
        <v>137</v>
      </c>
      <c r="D493" s="36" t="s">
        <v>218</v>
      </c>
      <c r="E493" s="40">
        <v>132888</v>
      </c>
      <c r="F493" s="40">
        <v>0</v>
      </c>
      <c r="G493" s="40">
        <v>148338</v>
      </c>
      <c r="H493" s="40">
        <v>0</v>
      </c>
      <c r="I493" s="40">
        <v>0.22500000000000001</v>
      </c>
      <c r="J493" s="40">
        <v>3104.1734999999999</v>
      </c>
    </row>
    <row r="494" spans="1:10">
      <c r="A494" s="39" t="s">
        <v>210</v>
      </c>
      <c r="B494" s="36">
        <v>138</v>
      </c>
      <c r="C494" s="36" t="s">
        <v>137</v>
      </c>
      <c r="D494" s="36" t="s">
        <v>220</v>
      </c>
      <c r="E494" s="40">
        <v>272956.65999999997</v>
      </c>
      <c r="F494" s="40">
        <v>274475.59999999998</v>
      </c>
      <c r="G494" s="40">
        <v>817112.94</v>
      </c>
      <c r="H494" s="40">
        <v>810709.29</v>
      </c>
      <c r="I494" s="40">
        <v>30.074999999999999</v>
      </c>
      <c r="J494" s="40">
        <v>147629.3149</v>
      </c>
    </row>
    <row r="495" spans="1:10">
      <c r="A495" s="39" t="s">
        <v>211</v>
      </c>
      <c r="B495" s="36">
        <v>139</v>
      </c>
      <c r="C495" s="36" t="s">
        <v>138</v>
      </c>
      <c r="D495" s="36" t="s">
        <v>216</v>
      </c>
      <c r="E495" s="40">
        <v>680981.93</v>
      </c>
      <c r="F495" s="40">
        <v>838453.77</v>
      </c>
      <c r="G495" s="40">
        <v>1500088.07</v>
      </c>
      <c r="H495" s="40">
        <v>2144027.86</v>
      </c>
      <c r="I495" s="40">
        <v>23.37</v>
      </c>
      <c r="J495" s="40">
        <v>140207.0362</v>
      </c>
    </row>
    <row r="496" spans="1:10">
      <c r="A496" s="39" t="s">
        <v>211</v>
      </c>
      <c r="B496" s="36">
        <v>139</v>
      </c>
      <c r="C496" s="36" t="s">
        <v>138</v>
      </c>
      <c r="D496" s="36" t="s">
        <v>218</v>
      </c>
      <c r="E496" s="40">
        <v>246649.21</v>
      </c>
      <c r="F496" s="40">
        <v>213951</v>
      </c>
      <c r="G496" s="40">
        <v>752917.93</v>
      </c>
      <c r="H496" s="40">
        <v>629396.43000000005</v>
      </c>
      <c r="I496" s="40">
        <v>7.26</v>
      </c>
      <c r="J496" s="40">
        <v>30463.0386</v>
      </c>
    </row>
    <row r="497" spans="1:10">
      <c r="A497" s="39" t="s">
        <v>211</v>
      </c>
      <c r="B497" s="36">
        <v>139</v>
      </c>
      <c r="C497" s="36" t="s">
        <v>138</v>
      </c>
      <c r="D497" s="36" t="s">
        <v>219</v>
      </c>
      <c r="E497" s="40">
        <v>0</v>
      </c>
      <c r="F497" s="40">
        <v>0</v>
      </c>
      <c r="G497" s="40">
        <v>0</v>
      </c>
      <c r="H497" s="40">
        <v>0</v>
      </c>
      <c r="I497" s="40">
        <v>1</v>
      </c>
      <c r="J497" s="40">
        <v>4152.9659000000001</v>
      </c>
    </row>
    <row r="498" spans="1:10">
      <c r="A498" s="39" t="s">
        <v>211</v>
      </c>
      <c r="B498" s="36">
        <v>139</v>
      </c>
      <c r="C498" s="36" t="s">
        <v>138</v>
      </c>
      <c r="D498" s="36" t="s">
        <v>220</v>
      </c>
      <c r="E498" s="40">
        <v>0</v>
      </c>
      <c r="F498" s="40">
        <v>0</v>
      </c>
      <c r="G498" s="40">
        <v>0</v>
      </c>
      <c r="H498" s="40">
        <v>0</v>
      </c>
      <c r="I498" s="40">
        <v>13.12</v>
      </c>
      <c r="J498" s="40">
        <v>46590.9611</v>
      </c>
    </row>
    <row r="499" spans="1:10">
      <c r="A499" s="39" t="s">
        <v>212</v>
      </c>
      <c r="B499" s="36">
        <v>140</v>
      </c>
      <c r="C499" s="36" t="s">
        <v>139</v>
      </c>
      <c r="D499" s="36" t="s">
        <v>216</v>
      </c>
      <c r="E499" s="40">
        <v>111434.83</v>
      </c>
      <c r="F499" s="40">
        <v>0</v>
      </c>
      <c r="G499" s="40">
        <v>197302.61</v>
      </c>
      <c r="H499" s="40">
        <v>0</v>
      </c>
      <c r="I499" s="40">
        <v>4.8</v>
      </c>
      <c r="J499" s="40">
        <v>42410.4905</v>
      </c>
    </row>
    <row r="500" spans="1:10">
      <c r="A500" s="39" t="s">
        <v>212</v>
      </c>
      <c r="B500" s="36">
        <v>140</v>
      </c>
      <c r="C500" s="36" t="s">
        <v>139</v>
      </c>
      <c r="D500" s="36" t="s">
        <v>217</v>
      </c>
      <c r="E500" s="40">
        <v>0</v>
      </c>
      <c r="F500" s="40">
        <v>0</v>
      </c>
      <c r="G500" s="40">
        <v>0</v>
      </c>
      <c r="H500" s="40">
        <v>0</v>
      </c>
      <c r="I500" s="40">
        <v>77.38</v>
      </c>
      <c r="J500" s="40">
        <v>348842.39270000003</v>
      </c>
    </row>
    <row r="501" spans="1:10">
      <c r="A501" s="39" t="s">
        <v>212</v>
      </c>
      <c r="B501" s="36">
        <v>140</v>
      </c>
      <c r="C501" s="36" t="s">
        <v>139</v>
      </c>
      <c r="D501" s="36" t="s">
        <v>218</v>
      </c>
      <c r="E501" s="40">
        <v>0</v>
      </c>
      <c r="F501" s="40">
        <v>0</v>
      </c>
      <c r="G501" s="40">
        <v>65300</v>
      </c>
      <c r="H501" s="40">
        <v>0</v>
      </c>
      <c r="I501" s="40">
        <v>1.82</v>
      </c>
      <c r="J501" s="40">
        <v>19437.185300000001</v>
      </c>
    </row>
    <row r="502" spans="1:10">
      <c r="A502" s="39" t="s">
        <v>212</v>
      </c>
      <c r="B502" s="36">
        <v>140</v>
      </c>
      <c r="C502" s="36" t="s">
        <v>139</v>
      </c>
      <c r="D502" s="36" t="s">
        <v>220</v>
      </c>
      <c r="E502" s="40">
        <v>1602487.42</v>
      </c>
      <c r="F502" s="40">
        <v>1522738.24</v>
      </c>
      <c r="G502" s="40">
        <v>3588758.26</v>
      </c>
      <c r="H502" s="40">
        <v>4452433</v>
      </c>
      <c r="I502" s="40">
        <v>12.6</v>
      </c>
      <c r="J502" s="40">
        <v>97921.789900000003</v>
      </c>
    </row>
    <row r="503" spans="1:10">
      <c r="A503" s="39" t="s">
        <v>203</v>
      </c>
      <c r="B503" s="36">
        <v>141</v>
      </c>
      <c r="C503" s="36" t="s">
        <v>140</v>
      </c>
      <c r="D503" s="36" t="s">
        <v>216</v>
      </c>
      <c r="E503" s="40">
        <v>690009.35</v>
      </c>
      <c r="F503" s="40">
        <v>251581.5</v>
      </c>
      <c r="G503" s="40">
        <v>1893999.63</v>
      </c>
      <c r="H503" s="40">
        <v>789048.47</v>
      </c>
      <c r="I503" s="40">
        <v>28.28</v>
      </c>
      <c r="J503" s="40">
        <v>258065.86439999999</v>
      </c>
    </row>
    <row r="504" spans="1:10">
      <c r="A504" s="39" t="s">
        <v>203</v>
      </c>
      <c r="B504" s="36">
        <v>141</v>
      </c>
      <c r="C504" s="36" t="s">
        <v>140</v>
      </c>
      <c r="D504" s="36" t="s">
        <v>218</v>
      </c>
      <c r="E504" s="40">
        <v>297543.44</v>
      </c>
      <c r="F504" s="40">
        <v>852222.17</v>
      </c>
      <c r="G504" s="40">
        <v>1486352.29</v>
      </c>
      <c r="H504" s="40">
        <v>2232523.69</v>
      </c>
      <c r="I504" s="40">
        <v>7.4877000000000002</v>
      </c>
      <c r="J504" s="40">
        <v>59719.394800000002</v>
      </c>
    </row>
    <row r="505" spans="1:10">
      <c r="A505" s="39" t="s">
        <v>203</v>
      </c>
      <c r="B505" s="36">
        <v>141</v>
      </c>
      <c r="C505" s="36" t="s">
        <v>140</v>
      </c>
      <c r="D505" s="36" t="s">
        <v>219</v>
      </c>
      <c r="E505" s="40">
        <v>1274387.6399999999</v>
      </c>
      <c r="F505" s="40">
        <v>3735</v>
      </c>
      <c r="G505" s="40">
        <v>1531857.95</v>
      </c>
      <c r="H505" s="40">
        <v>11205</v>
      </c>
      <c r="I505" s="40">
        <v>3.2751000000000001</v>
      </c>
      <c r="J505" s="40">
        <v>28514.266100000001</v>
      </c>
    </row>
    <row r="506" spans="1:10">
      <c r="A506" s="39" t="s">
        <v>203</v>
      </c>
      <c r="B506" s="36">
        <v>141</v>
      </c>
      <c r="C506" s="36" t="s">
        <v>140</v>
      </c>
      <c r="D506" s="36" t="s">
        <v>220</v>
      </c>
      <c r="E506" s="40">
        <v>230199.92</v>
      </c>
      <c r="F506" s="40">
        <v>538582.53</v>
      </c>
      <c r="G506" s="40">
        <v>989762.06</v>
      </c>
      <c r="H506" s="40">
        <v>1291158.56</v>
      </c>
      <c r="I506" s="40">
        <v>19.227699999999999</v>
      </c>
      <c r="J506" s="40">
        <v>100296.5989</v>
      </c>
    </row>
    <row r="507" spans="1:10">
      <c r="A507" s="39" t="s">
        <v>204</v>
      </c>
      <c r="B507" s="36">
        <v>142</v>
      </c>
      <c r="C507" s="36" t="s">
        <v>141</v>
      </c>
      <c r="D507" s="36" t="s">
        <v>216</v>
      </c>
      <c r="E507" s="40">
        <v>226884.88</v>
      </c>
      <c r="F507" s="40">
        <v>398290.95</v>
      </c>
      <c r="G507" s="40">
        <v>446460.46</v>
      </c>
      <c r="H507" s="40">
        <v>1067675.04</v>
      </c>
      <c r="I507" s="40">
        <v>23.4971</v>
      </c>
      <c r="J507" s="40">
        <v>109746.40979999999</v>
      </c>
    </row>
    <row r="508" spans="1:10">
      <c r="A508" s="39" t="s">
        <v>204</v>
      </c>
      <c r="B508" s="36">
        <v>142</v>
      </c>
      <c r="C508" s="36" t="s">
        <v>141</v>
      </c>
      <c r="D508" s="36" t="s">
        <v>218</v>
      </c>
      <c r="E508" s="40">
        <v>0</v>
      </c>
      <c r="F508" s="40">
        <v>0</v>
      </c>
      <c r="G508" s="40">
        <v>0</v>
      </c>
      <c r="H508" s="40">
        <v>0</v>
      </c>
      <c r="I508" s="40">
        <v>3.012</v>
      </c>
      <c r="J508" s="40">
        <v>14877.179400000001</v>
      </c>
    </row>
    <row r="509" spans="1:10">
      <c r="A509" s="39" t="s">
        <v>204</v>
      </c>
      <c r="B509" s="36">
        <v>142</v>
      </c>
      <c r="C509" s="36" t="s">
        <v>141</v>
      </c>
      <c r="D509" s="36" t="s">
        <v>219</v>
      </c>
      <c r="E509" s="40">
        <v>205705.77</v>
      </c>
      <c r="F509" s="40">
        <v>195401.71</v>
      </c>
      <c r="G509" s="40">
        <v>528258.97</v>
      </c>
      <c r="H509" s="40">
        <v>666150.75</v>
      </c>
      <c r="I509" s="40">
        <v>0.75</v>
      </c>
      <c r="J509" s="40">
        <v>3251.3582000000001</v>
      </c>
    </row>
    <row r="510" spans="1:10">
      <c r="A510" s="39" t="s">
        <v>204</v>
      </c>
      <c r="B510" s="36">
        <v>142</v>
      </c>
      <c r="C510" s="36" t="s">
        <v>141</v>
      </c>
      <c r="D510" s="36" t="s">
        <v>220</v>
      </c>
      <c r="E510" s="40">
        <v>0</v>
      </c>
      <c r="F510" s="40">
        <v>0</v>
      </c>
      <c r="G510" s="40">
        <v>0</v>
      </c>
      <c r="H510" s="40">
        <v>0</v>
      </c>
      <c r="I510" s="40">
        <v>11.648</v>
      </c>
      <c r="J510" s="40">
        <v>50390.358699999997</v>
      </c>
    </row>
    <row r="511" spans="1:10">
      <c r="A511" s="39" t="s">
        <v>205</v>
      </c>
      <c r="B511" s="36">
        <v>143</v>
      </c>
      <c r="C511" s="36" t="s">
        <v>142</v>
      </c>
      <c r="D511" s="36" t="s">
        <v>216</v>
      </c>
      <c r="E511" s="40">
        <v>366275.04</v>
      </c>
      <c r="F511" s="40">
        <v>398832.93</v>
      </c>
      <c r="G511" s="40">
        <v>1355783.38</v>
      </c>
      <c r="H511" s="40">
        <v>1348700.53</v>
      </c>
      <c r="I511" s="40">
        <v>38.950000000000003</v>
      </c>
      <c r="J511" s="40">
        <v>261453.07860000001</v>
      </c>
    </row>
    <row r="512" spans="1:10">
      <c r="A512" s="39" t="s">
        <v>205</v>
      </c>
      <c r="B512" s="36">
        <v>143</v>
      </c>
      <c r="C512" s="36" t="s">
        <v>142</v>
      </c>
      <c r="D512" s="36" t="s">
        <v>217</v>
      </c>
      <c r="E512" s="40">
        <v>12631.2</v>
      </c>
      <c r="F512" s="40">
        <v>0</v>
      </c>
      <c r="G512" s="40">
        <v>12631.2</v>
      </c>
      <c r="H512" s="40">
        <v>0</v>
      </c>
      <c r="I512" s="40">
        <v>0</v>
      </c>
      <c r="J512" s="40">
        <v>0</v>
      </c>
    </row>
    <row r="513" spans="1:10">
      <c r="A513" s="39" t="s">
        <v>205</v>
      </c>
      <c r="B513" s="36">
        <v>143</v>
      </c>
      <c r="C513" s="36" t="s">
        <v>142</v>
      </c>
      <c r="D513" s="36" t="s">
        <v>218</v>
      </c>
      <c r="E513" s="40">
        <v>304046.5</v>
      </c>
      <c r="F513" s="40">
        <v>540869.18999999994</v>
      </c>
      <c r="G513" s="40">
        <v>1167443.43</v>
      </c>
      <c r="H513" s="40">
        <v>1605505.9</v>
      </c>
      <c r="I513" s="40">
        <v>2.2549999999999999</v>
      </c>
      <c r="J513" s="40">
        <v>18077.231400000001</v>
      </c>
    </row>
    <row r="514" spans="1:10">
      <c r="A514" s="39" t="s">
        <v>205</v>
      </c>
      <c r="B514" s="36">
        <v>143</v>
      </c>
      <c r="C514" s="36" t="s">
        <v>142</v>
      </c>
      <c r="D514" s="36" t="s">
        <v>219</v>
      </c>
      <c r="E514" s="40">
        <v>200096.81</v>
      </c>
      <c r="F514" s="40">
        <v>6666.27</v>
      </c>
      <c r="G514" s="40">
        <v>291153.17</v>
      </c>
      <c r="H514" s="40">
        <v>19998.8</v>
      </c>
      <c r="I514" s="40">
        <v>0.49</v>
      </c>
      <c r="J514" s="40">
        <v>4365.3666999999996</v>
      </c>
    </row>
    <row r="515" spans="1:10">
      <c r="A515" s="39" t="s">
        <v>205</v>
      </c>
      <c r="B515" s="36">
        <v>143</v>
      </c>
      <c r="C515" s="36" t="s">
        <v>142</v>
      </c>
      <c r="D515" s="36" t="s">
        <v>220</v>
      </c>
      <c r="E515" s="40">
        <v>25658.95</v>
      </c>
      <c r="F515" s="40">
        <v>0</v>
      </c>
      <c r="G515" s="40">
        <v>25658.95</v>
      </c>
      <c r="H515" s="40">
        <v>0</v>
      </c>
      <c r="I515" s="40">
        <v>5.71</v>
      </c>
      <c r="J515" s="40">
        <v>36466.6077</v>
      </c>
    </row>
    <row r="516" spans="1:10">
      <c r="A516" s="39" t="s">
        <v>206</v>
      </c>
      <c r="B516" s="36">
        <v>144</v>
      </c>
      <c r="C516" s="36" t="s">
        <v>143</v>
      </c>
      <c r="D516" s="36" t="s">
        <v>216</v>
      </c>
      <c r="E516" s="40">
        <v>17250.650000000001</v>
      </c>
      <c r="F516" s="40">
        <v>0</v>
      </c>
      <c r="G516" s="40">
        <v>51751.95</v>
      </c>
      <c r="H516" s="40">
        <v>0</v>
      </c>
      <c r="I516" s="40">
        <v>0.125</v>
      </c>
      <c r="J516" s="40">
        <v>1455.7819</v>
      </c>
    </row>
    <row r="517" spans="1:10">
      <c r="A517" s="39" t="s">
        <v>206</v>
      </c>
      <c r="B517" s="36">
        <v>144</v>
      </c>
      <c r="C517" s="36" t="s">
        <v>143</v>
      </c>
      <c r="D517" s="36" t="s">
        <v>218</v>
      </c>
      <c r="E517" s="40">
        <v>851182.86</v>
      </c>
      <c r="F517" s="40">
        <v>67855.19</v>
      </c>
      <c r="G517" s="40">
        <v>1841065.74</v>
      </c>
      <c r="H517" s="40">
        <v>365234.25</v>
      </c>
      <c r="I517" s="40">
        <v>10.069599999999999</v>
      </c>
      <c r="J517" s="40">
        <v>73431.426900000006</v>
      </c>
    </row>
    <row r="518" spans="1:10">
      <c r="A518" s="39" t="s">
        <v>206</v>
      </c>
      <c r="B518" s="36">
        <v>144</v>
      </c>
      <c r="C518" s="36" t="s">
        <v>143</v>
      </c>
      <c r="D518" s="36" t="s">
        <v>219</v>
      </c>
      <c r="E518" s="40">
        <v>111466.28</v>
      </c>
      <c r="F518" s="40">
        <v>0</v>
      </c>
      <c r="G518" s="40">
        <v>335392.64000000001</v>
      </c>
      <c r="H518" s="40">
        <v>0</v>
      </c>
      <c r="I518" s="40">
        <v>2.5059999999999998</v>
      </c>
      <c r="J518" s="40">
        <v>24445.5769</v>
      </c>
    </row>
    <row r="519" spans="1:10">
      <c r="A519" s="39" t="s">
        <v>206</v>
      </c>
      <c r="B519" s="36">
        <v>144</v>
      </c>
      <c r="C519" s="36" t="s">
        <v>143</v>
      </c>
      <c r="D519" s="36" t="s">
        <v>220</v>
      </c>
      <c r="E519" s="40">
        <v>15145.2</v>
      </c>
      <c r="F519" s="40">
        <v>497801.94</v>
      </c>
      <c r="G519" s="40">
        <v>44257.64</v>
      </c>
      <c r="H519" s="40">
        <v>1500628.65</v>
      </c>
      <c r="I519" s="40">
        <v>2.56</v>
      </c>
      <c r="J519" s="40">
        <v>3803.7521999999999</v>
      </c>
    </row>
    <row r="520" spans="1:10">
      <c r="A520" s="39" t="s">
        <v>207</v>
      </c>
      <c r="B520" s="36">
        <v>145</v>
      </c>
      <c r="C520" s="36" t="s">
        <v>144</v>
      </c>
      <c r="D520" s="36" t="s">
        <v>216</v>
      </c>
      <c r="E520" s="40">
        <v>0</v>
      </c>
      <c r="F520" s="40">
        <v>0</v>
      </c>
      <c r="G520" s="40">
        <v>0</v>
      </c>
      <c r="H520" s="40">
        <v>0</v>
      </c>
      <c r="I520" s="40">
        <v>1</v>
      </c>
      <c r="J520" s="40">
        <v>10709.064200000001</v>
      </c>
    </row>
    <row r="521" spans="1:10">
      <c r="A521" s="39" t="s">
        <v>207</v>
      </c>
      <c r="B521" s="36">
        <v>145</v>
      </c>
      <c r="C521" s="36" t="s">
        <v>144</v>
      </c>
      <c r="D521" s="36" t="s">
        <v>220</v>
      </c>
      <c r="E521" s="40">
        <v>864647.5</v>
      </c>
      <c r="F521" s="40">
        <v>964422.27</v>
      </c>
      <c r="G521" s="40">
        <v>2781330.96</v>
      </c>
      <c r="H521" s="40">
        <v>2706889.15</v>
      </c>
      <c r="I521" s="40">
        <v>57</v>
      </c>
      <c r="J521" s="40">
        <v>356829.27490000002</v>
      </c>
    </row>
    <row r="522" spans="1:10">
      <c r="A522" s="39" t="s">
        <v>208</v>
      </c>
      <c r="B522" s="36">
        <v>146</v>
      </c>
      <c r="C522" s="36" t="s">
        <v>145</v>
      </c>
      <c r="D522" s="36" t="s">
        <v>217</v>
      </c>
      <c r="E522" s="40">
        <v>0</v>
      </c>
      <c r="F522" s="40">
        <v>0</v>
      </c>
      <c r="G522" s="40">
        <v>0</v>
      </c>
      <c r="H522" s="40">
        <v>0</v>
      </c>
      <c r="I522" s="40">
        <v>144.76400000000001</v>
      </c>
      <c r="J522" s="40">
        <v>785245.76820000005</v>
      </c>
    </row>
    <row r="523" spans="1:10">
      <c r="A523" s="39" t="s">
        <v>208</v>
      </c>
      <c r="B523" s="36">
        <v>146</v>
      </c>
      <c r="C523" s="36" t="s">
        <v>145</v>
      </c>
      <c r="D523" s="36" t="s">
        <v>219</v>
      </c>
      <c r="E523" s="40">
        <v>749184.92</v>
      </c>
      <c r="F523" s="40">
        <v>670481.53</v>
      </c>
      <c r="G523" s="40">
        <v>1989035.29</v>
      </c>
      <c r="H523" s="40">
        <v>1917582.51</v>
      </c>
      <c r="I523" s="40">
        <v>0</v>
      </c>
      <c r="J523" s="40">
        <v>0</v>
      </c>
    </row>
    <row r="524" spans="1:10">
      <c r="A524" s="39" t="s">
        <v>209</v>
      </c>
      <c r="B524" s="36">
        <v>147</v>
      </c>
      <c r="C524" s="36" t="s">
        <v>146</v>
      </c>
      <c r="D524" s="36" t="s">
        <v>217</v>
      </c>
      <c r="E524" s="40">
        <v>0</v>
      </c>
      <c r="F524" s="40">
        <v>0</v>
      </c>
      <c r="G524" s="40">
        <v>0</v>
      </c>
      <c r="H524" s="40">
        <v>0</v>
      </c>
      <c r="I524" s="40">
        <v>6.0331000000000001</v>
      </c>
      <c r="J524" s="40">
        <v>24744.3586</v>
      </c>
    </row>
    <row r="525" spans="1:10">
      <c r="A525" s="39" t="s">
        <v>209</v>
      </c>
      <c r="B525" s="36">
        <v>147</v>
      </c>
      <c r="C525" s="36" t="s">
        <v>146</v>
      </c>
      <c r="D525" s="36" t="s">
        <v>218</v>
      </c>
      <c r="E525" s="40">
        <v>0</v>
      </c>
      <c r="F525" s="40">
        <v>0</v>
      </c>
      <c r="G525" s="40">
        <v>0</v>
      </c>
      <c r="H525" s="40">
        <v>0</v>
      </c>
      <c r="I525" s="40">
        <v>14.420500000000001</v>
      </c>
      <c r="J525" s="40">
        <v>68763.549899999998</v>
      </c>
    </row>
    <row r="526" spans="1:10">
      <c r="A526" s="39" t="s">
        <v>209</v>
      </c>
      <c r="B526" s="36">
        <v>147</v>
      </c>
      <c r="C526" s="36" t="s">
        <v>146</v>
      </c>
      <c r="D526" s="36" t="s">
        <v>220</v>
      </c>
      <c r="E526" s="40">
        <v>613273.9</v>
      </c>
      <c r="F526" s="40">
        <v>794032.72</v>
      </c>
      <c r="G526" s="40">
        <v>1834177.48</v>
      </c>
      <c r="H526" s="40">
        <v>2104300.38</v>
      </c>
      <c r="I526" s="40">
        <v>36.619500000000002</v>
      </c>
      <c r="J526" s="40">
        <v>183641.78409999999</v>
      </c>
    </row>
    <row r="527" spans="1:10">
      <c r="A527" s="39" t="s">
        <v>210</v>
      </c>
      <c r="B527" s="36">
        <v>148</v>
      </c>
      <c r="C527" s="36" t="s">
        <v>147</v>
      </c>
      <c r="D527" s="36" t="s">
        <v>216</v>
      </c>
      <c r="E527" s="40">
        <v>647527.18999999994</v>
      </c>
      <c r="F527" s="40">
        <v>804285.21</v>
      </c>
      <c r="G527" s="40">
        <v>1795551.8</v>
      </c>
      <c r="H527" s="40">
        <v>1644046.21</v>
      </c>
      <c r="I527" s="40">
        <v>65.209999999999994</v>
      </c>
      <c r="J527" s="40">
        <v>350372.98269999999</v>
      </c>
    </row>
    <row r="528" spans="1:10">
      <c r="A528" s="39" t="s">
        <v>210</v>
      </c>
      <c r="B528" s="36">
        <v>148</v>
      </c>
      <c r="C528" s="36" t="s">
        <v>147</v>
      </c>
      <c r="D528" s="36" t="s">
        <v>218</v>
      </c>
      <c r="E528" s="40">
        <v>420598.34</v>
      </c>
      <c r="F528" s="40">
        <v>600971.98</v>
      </c>
      <c r="G528" s="40">
        <v>1598525.06</v>
      </c>
      <c r="H528" s="40">
        <v>1770021.41</v>
      </c>
      <c r="I528" s="40">
        <v>14.85</v>
      </c>
      <c r="J528" s="40">
        <v>52804.111199999999</v>
      </c>
    </row>
    <row r="529" spans="1:10">
      <c r="A529" s="39" t="s">
        <v>210</v>
      </c>
      <c r="B529" s="36">
        <v>148</v>
      </c>
      <c r="C529" s="36" t="s">
        <v>147</v>
      </c>
      <c r="D529" s="36" t="s">
        <v>219</v>
      </c>
      <c r="E529" s="40">
        <v>119136.95</v>
      </c>
      <c r="F529" s="40">
        <v>121812.25</v>
      </c>
      <c r="G529" s="40">
        <v>353544.8</v>
      </c>
      <c r="H529" s="40">
        <v>342808.35</v>
      </c>
      <c r="I529" s="40">
        <v>3.02</v>
      </c>
      <c r="J529" s="40">
        <v>15267.5191</v>
      </c>
    </row>
    <row r="530" spans="1:10">
      <c r="A530" s="39" t="s">
        <v>210</v>
      </c>
      <c r="B530" s="36">
        <v>148</v>
      </c>
      <c r="C530" s="36" t="s">
        <v>147</v>
      </c>
      <c r="D530" s="36" t="s">
        <v>220</v>
      </c>
      <c r="E530" s="40">
        <v>551000.6</v>
      </c>
      <c r="F530" s="40">
        <v>497096.35</v>
      </c>
      <c r="G530" s="40">
        <v>1543222.57</v>
      </c>
      <c r="H530" s="40">
        <v>1508795.91</v>
      </c>
      <c r="I530" s="40">
        <v>9.4</v>
      </c>
      <c r="J530" s="40">
        <v>26120.124199999998</v>
      </c>
    </row>
    <row r="531" spans="1:10">
      <c r="A531" s="39" t="s">
        <v>211</v>
      </c>
      <c r="B531" s="36">
        <v>149</v>
      </c>
      <c r="C531" s="36" t="s">
        <v>148</v>
      </c>
      <c r="D531" s="36" t="s">
        <v>216</v>
      </c>
      <c r="E531" s="40">
        <v>0</v>
      </c>
      <c r="F531" s="40">
        <v>0</v>
      </c>
      <c r="G531" s="40">
        <v>0</v>
      </c>
      <c r="H531" s="40">
        <v>0</v>
      </c>
      <c r="I531" s="40">
        <v>26.305399999999999</v>
      </c>
      <c r="J531" s="40">
        <v>173297.23009999999</v>
      </c>
    </row>
    <row r="532" spans="1:10">
      <c r="A532" s="39" t="s">
        <v>211</v>
      </c>
      <c r="B532" s="36">
        <v>149</v>
      </c>
      <c r="C532" s="36" t="s">
        <v>148</v>
      </c>
      <c r="D532" s="36" t="s">
        <v>217</v>
      </c>
      <c r="E532" s="40">
        <v>9541999.8200000003</v>
      </c>
      <c r="F532" s="40">
        <v>6954189</v>
      </c>
      <c r="G532" s="40">
        <v>18393741.309999999</v>
      </c>
      <c r="H532" s="40">
        <v>12892476.289999999</v>
      </c>
      <c r="I532" s="40">
        <v>40</v>
      </c>
      <c r="J532" s="40">
        <v>157141.43780000001</v>
      </c>
    </row>
    <row r="533" spans="1:10">
      <c r="A533" s="39" t="s">
        <v>211</v>
      </c>
      <c r="B533" s="36">
        <v>149</v>
      </c>
      <c r="C533" s="36" t="s">
        <v>148</v>
      </c>
      <c r="D533" s="36" t="s">
        <v>218</v>
      </c>
      <c r="E533" s="40">
        <v>0</v>
      </c>
      <c r="F533" s="40">
        <v>0</v>
      </c>
      <c r="G533" s="40">
        <v>0</v>
      </c>
      <c r="H533" s="40">
        <v>0</v>
      </c>
      <c r="I533" s="40">
        <v>4</v>
      </c>
      <c r="J533" s="40">
        <v>23715.749199999998</v>
      </c>
    </row>
    <row r="534" spans="1:10">
      <c r="A534" s="39" t="s">
        <v>211</v>
      </c>
      <c r="B534" s="36">
        <v>149</v>
      </c>
      <c r="C534" s="36" t="s">
        <v>148</v>
      </c>
      <c r="D534" s="36" t="s">
        <v>220</v>
      </c>
      <c r="E534" s="40">
        <v>0</v>
      </c>
      <c r="F534" s="40">
        <v>0</v>
      </c>
      <c r="G534" s="40">
        <v>0</v>
      </c>
      <c r="H534" s="40">
        <v>0</v>
      </c>
      <c r="I534" s="40">
        <v>1.3</v>
      </c>
      <c r="J534" s="40">
        <v>13061.5532</v>
      </c>
    </row>
    <row r="535" spans="1:10">
      <c r="A535" s="39" t="s">
        <v>212</v>
      </c>
      <c r="B535" s="36">
        <v>150</v>
      </c>
      <c r="C535" s="36" t="s">
        <v>149</v>
      </c>
      <c r="D535" s="36" t="s">
        <v>216</v>
      </c>
      <c r="E535" s="40">
        <v>137431.99</v>
      </c>
      <c r="F535" s="40">
        <v>136136.20000000001</v>
      </c>
      <c r="G535" s="40">
        <v>414319.16</v>
      </c>
      <c r="H535" s="40">
        <v>409091.1</v>
      </c>
      <c r="I535" s="40">
        <v>13.4232</v>
      </c>
      <c r="J535" s="40">
        <v>99801.277499999997</v>
      </c>
    </row>
    <row r="536" spans="1:10">
      <c r="A536" s="39" t="s">
        <v>212</v>
      </c>
      <c r="B536" s="36">
        <v>150</v>
      </c>
      <c r="C536" s="36" t="s">
        <v>149</v>
      </c>
      <c r="D536" s="36" t="s">
        <v>218</v>
      </c>
      <c r="E536" s="40">
        <v>212881.13</v>
      </c>
      <c r="F536" s="40">
        <v>196712.92</v>
      </c>
      <c r="G536" s="40">
        <v>643724.22</v>
      </c>
      <c r="H536" s="40">
        <v>615241.52</v>
      </c>
      <c r="I536" s="40">
        <v>2.5908000000000002</v>
      </c>
      <c r="J536" s="40">
        <v>19277.557700000001</v>
      </c>
    </row>
    <row r="537" spans="1:10">
      <c r="A537" s="39" t="s">
        <v>212</v>
      </c>
      <c r="B537" s="36">
        <v>150</v>
      </c>
      <c r="C537" s="36" t="s">
        <v>149</v>
      </c>
      <c r="D537" s="36" t="s">
        <v>219</v>
      </c>
      <c r="E537" s="40">
        <v>68261.25</v>
      </c>
      <c r="F537" s="40">
        <v>78322.75</v>
      </c>
      <c r="G537" s="40">
        <v>213366.59</v>
      </c>
      <c r="H537" s="40">
        <v>230628.74</v>
      </c>
      <c r="I537" s="40">
        <v>1.76</v>
      </c>
      <c r="J537" s="40">
        <v>12886.0383</v>
      </c>
    </row>
    <row r="538" spans="1:10">
      <c r="A538" s="39" t="s">
        <v>212</v>
      </c>
      <c r="B538" s="36">
        <v>150</v>
      </c>
      <c r="C538" s="36" t="s">
        <v>149</v>
      </c>
      <c r="D538" s="36" t="s">
        <v>220</v>
      </c>
      <c r="E538" s="40">
        <v>111139.79</v>
      </c>
      <c r="F538" s="40">
        <v>104060.36</v>
      </c>
      <c r="G538" s="40">
        <v>325919.89</v>
      </c>
      <c r="H538" s="40">
        <v>314334.55</v>
      </c>
      <c r="I538" s="40">
        <v>3.7734999999999999</v>
      </c>
      <c r="J538" s="40">
        <v>20809.751100000001</v>
      </c>
    </row>
    <row r="539" spans="1:10">
      <c r="A539" s="39" t="s">
        <v>203</v>
      </c>
      <c r="B539" s="36">
        <v>151</v>
      </c>
      <c r="C539" s="36" t="s">
        <v>150</v>
      </c>
      <c r="D539" s="36" t="s">
        <v>216</v>
      </c>
      <c r="E539" s="40">
        <v>319004.11</v>
      </c>
      <c r="F539" s="40">
        <v>869572.55</v>
      </c>
      <c r="G539" s="40">
        <v>865271.96</v>
      </c>
      <c r="H539" s="40">
        <v>1124625.71</v>
      </c>
      <c r="I539" s="40">
        <v>9.8903999999999996</v>
      </c>
      <c r="J539" s="40">
        <v>81162.084099999993</v>
      </c>
    </row>
    <row r="540" spans="1:10">
      <c r="A540" s="39" t="s">
        <v>203</v>
      </c>
      <c r="B540" s="36">
        <v>151</v>
      </c>
      <c r="C540" s="36" t="s">
        <v>150</v>
      </c>
      <c r="D540" s="36" t="s">
        <v>218</v>
      </c>
      <c r="E540" s="40">
        <v>33122.01</v>
      </c>
      <c r="F540" s="40">
        <v>307426.61</v>
      </c>
      <c r="G540" s="40">
        <v>123552.63</v>
      </c>
      <c r="H540" s="40">
        <v>866767.09</v>
      </c>
      <c r="I540" s="40">
        <v>1</v>
      </c>
      <c r="J540" s="40">
        <v>6854.7974999999997</v>
      </c>
    </row>
    <row r="541" spans="1:10">
      <c r="A541" s="39" t="s">
        <v>203</v>
      </c>
      <c r="B541" s="36">
        <v>151</v>
      </c>
      <c r="C541" s="36" t="s">
        <v>150</v>
      </c>
      <c r="D541" s="36" t="s">
        <v>219</v>
      </c>
      <c r="E541" s="40">
        <v>66194.05</v>
      </c>
      <c r="F541" s="40">
        <v>164881.60999999999</v>
      </c>
      <c r="G541" s="40">
        <v>198582.15</v>
      </c>
      <c r="H541" s="40">
        <v>494644.83</v>
      </c>
      <c r="I541" s="40">
        <v>0</v>
      </c>
      <c r="J541" s="40">
        <v>0</v>
      </c>
    </row>
    <row r="542" spans="1:10">
      <c r="A542" s="39" t="s">
        <v>203</v>
      </c>
      <c r="B542" s="36">
        <v>151</v>
      </c>
      <c r="C542" s="36" t="s">
        <v>150</v>
      </c>
      <c r="D542" s="36" t="s">
        <v>220</v>
      </c>
      <c r="E542" s="40">
        <v>0</v>
      </c>
      <c r="F542" s="40">
        <v>0</v>
      </c>
      <c r="G542" s="40">
        <v>0</v>
      </c>
      <c r="H542" s="40">
        <v>0</v>
      </c>
      <c r="I542" s="40">
        <v>3.25</v>
      </c>
      <c r="J542" s="40">
        <v>27649.1414</v>
      </c>
    </row>
    <row r="543" spans="1:10">
      <c r="A543" s="39" t="s">
        <v>204</v>
      </c>
      <c r="B543" s="36">
        <v>152</v>
      </c>
      <c r="C543" s="36" t="s">
        <v>151</v>
      </c>
      <c r="D543" s="36" t="s">
        <v>216</v>
      </c>
      <c r="E543" s="40">
        <v>15319486.43</v>
      </c>
      <c r="F543" s="40">
        <v>10322173.1</v>
      </c>
      <c r="G543" s="40">
        <v>34442203.420000002</v>
      </c>
      <c r="H543" s="40">
        <v>23317420.23</v>
      </c>
      <c r="I543" s="40">
        <v>431.07299999999998</v>
      </c>
      <c r="J543" s="40">
        <v>3422219.1505</v>
      </c>
    </row>
    <row r="544" spans="1:10">
      <c r="A544" s="39" t="s">
        <v>204</v>
      </c>
      <c r="B544" s="36">
        <v>152</v>
      </c>
      <c r="C544" s="36" t="s">
        <v>151</v>
      </c>
      <c r="D544" s="36" t="s">
        <v>217</v>
      </c>
      <c r="E544" s="40">
        <v>170207.17</v>
      </c>
      <c r="F544" s="40">
        <v>221224.72</v>
      </c>
      <c r="G544" s="40">
        <v>522694.7</v>
      </c>
      <c r="H544" s="40">
        <v>663674.16</v>
      </c>
      <c r="I544" s="40">
        <v>24.445</v>
      </c>
      <c r="J544" s="40">
        <v>79895.818100000004</v>
      </c>
    </row>
    <row r="545" spans="1:10">
      <c r="A545" s="39" t="s">
        <v>204</v>
      </c>
      <c r="B545" s="36">
        <v>152</v>
      </c>
      <c r="C545" s="36" t="s">
        <v>151</v>
      </c>
      <c r="D545" s="36" t="s">
        <v>218</v>
      </c>
      <c r="E545" s="40">
        <v>1077142.6000000001</v>
      </c>
      <c r="F545" s="40">
        <v>1157894.83</v>
      </c>
      <c r="G545" s="40">
        <v>3152885.37</v>
      </c>
      <c r="H545" s="40">
        <v>3406251.98</v>
      </c>
      <c r="I545" s="40">
        <v>95.239800000000002</v>
      </c>
      <c r="J545" s="40">
        <v>617290.74690000003</v>
      </c>
    </row>
    <row r="546" spans="1:10">
      <c r="A546" s="39" t="s">
        <v>204</v>
      </c>
      <c r="B546" s="36">
        <v>152</v>
      </c>
      <c r="C546" s="36" t="s">
        <v>151</v>
      </c>
      <c r="D546" s="36" t="s">
        <v>219</v>
      </c>
      <c r="E546" s="40">
        <v>1801203.09</v>
      </c>
      <c r="F546" s="40">
        <v>1754682.1</v>
      </c>
      <c r="G546" s="40">
        <v>5094688.7699999996</v>
      </c>
      <c r="H546" s="40">
        <v>5156235.99</v>
      </c>
      <c r="I546" s="40">
        <v>34.731099999999998</v>
      </c>
      <c r="J546" s="40">
        <v>226715.2212</v>
      </c>
    </row>
    <row r="547" spans="1:10">
      <c r="A547" s="39" t="s">
        <v>204</v>
      </c>
      <c r="B547" s="36">
        <v>152</v>
      </c>
      <c r="C547" s="36" t="s">
        <v>151</v>
      </c>
      <c r="D547" s="36" t="s">
        <v>220</v>
      </c>
      <c r="E547" s="40">
        <v>9571090.6199999992</v>
      </c>
      <c r="F547" s="40">
        <v>9532487.1300000008</v>
      </c>
      <c r="G547" s="40">
        <v>26820286.489999998</v>
      </c>
      <c r="H547" s="40">
        <v>26043457.190000001</v>
      </c>
      <c r="I547" s="40">
        <v>177.4777</v>
      </c>
      <c r="J547" s="40">
        <v>1128756.6978</v>
      </c>
    </row>
    <row r="548" spans="1:10">
      <c r="A548" s="39" t="s">
        <v>205</v>
      </c>
      <c r="B548" s="36">
        <v>153</v>
      </c>
      <c r="C548" s="36" t="s">
        <v>152</v>
      </c>
      <c r="D548" s="36" t="s">
        <v>216</v>
      </c>
      <c r="E548" s="40">
        <v>0</v>
      </c>
      <c r="F548" s="40">
        <v>0</v>
      </c>
      <c r="G548" s="40">
        <v>0</v>
      </c>
      <c r="H548" s="40">
        <v>0</v>
      </c>
      <c r="I548" s="40">
        <v>6.3952</v>
      </c>
      <c r="J548" s="40">
        <v>57340.334900000002</v>
      </c>
    </row>
    <row r="549" spans="1:10">
      <c r="A549" s="39" t="s">
        <v>205</v>
      </c>
      <c r="B549" s="36">
        <v>153</v>
      </c>
      <c r="C549" s="36" t="s">
        <v>152</v>
      </c>
      <c r="D549" s="36" t="s">
        <v>217</v>
      </c>
      <c r="E549" s="40">
        <v>9711623.9399999995</v>
      </c>
      <c r="F549" s="40">
        <v>9494937.1300000008</v>
      </c>
      <c r="G549" s="40">
        <v>29644526.539999999</v>
      </c>
      <c r="H549" s="40">
        <v>28084809.129999999</v>
      </c>
      <c r="I549" s="40">
        <v>15.3</v>
      </c>
      <c r="J549" s="40">
        <v>49655.095099999999</v>
      </c>
    </row>
    <row r="550" spans="1:10">
      <c r="A550" s="39" t="s">
        <v>206</v>
      </c>
      <c r="B550" s="36">
        <v>154</v>
      </c>
      <c r="C550" s="36" t="s">
        <v>153</v>
      </c>
      <c r="D550" s="36" t="s">
        <v>216</v>
      </c>
      <c r="E550" s="40">
        <v>0</v>
      </c>
      <c r="F550" s="40">
        <v>0</v>
      </c>
      <c r="G550" s="40">
        <v>0</v>
      </c>
      <c r="H550" s="40">
        <v>0</v>
      </c>
      <c r="I550" s="40">
        <v>27.427299999999999</v>
      </c>
      <c r="J550" s="40">
        <v>248313.7329</v>
      </c>
    </row>
    <row r="551" spans="1:10">
      <c r="A551" s="39" t="s">
        <v>206</v>
      </c>
      <c r="B551" s="36">
        <v>154</v>
      </c>
      <c r="C551" s="36" t="s">
        <v>153</v>
      </c>
      <c r="D551" s="36" t="s">
        <v>217</v>
      </c>
      <c r="E551" s="40">
        <v>12464788.140000001</v>
      </c>
      <c r="F551" s="40">
        <v>11610529.539999999</v>
      </c>
      <c r="G551" s="40">
        <v>33850611.880000003</v>
      </c>
      <c r="H551" s="40">
        <v>32219303.510000002</v>
      </c>
      <c r="I551" s="40">
        <v>734.87</v>
      </c>
      <c r="J551" s="40">
        <v>2356928.5397999999</v>
      </c>
    </row>
    <row r="552" spans="1:10">
      <c r="A552" s="39" t="s">
        <v>206</v>
      </c>
      <c r="B552" s="36">
        <v>154</v>
      </c>
      <c r="C552" s="36" t="s">
        <v>153</v>
      </c>
      <c r="D552" s="36" t="s">
        <v>218</v>
      </c>
      <c r="E552" s="40">
        <v>0</v>
      </c>
      <c r="F552" s="40">
        <v>0</v>
      </c>
      <c r="G552" s="40">
        <v>0</v>
      </c>
      <c r="H552" s="40">
        <v>0</v>
      </c>
      <c r="I552" s="40">
        <v>4.37</v>
      </c>
      <c r="J552" s="40">
        <v>28309.7392</v>
      </c>
    </row>
    <row r="553" spans="1:10">
      <c r="A553" s="39" t="s">
        <v>206</v>
      </c>
      <c r="B553" s="36">
        <v>154</v>
      </c>
      <c r="C553" s="36" t="s">
        <v>153</v>
      </c>
      <c r="D553" s="36" t="s">
        <v>219</v>
      </c>
      <c r="E553" s="40">
        <v>0</v>
      </c>
      <c r="F553" s="40">
        <v>0</v>
      </c>
      <c r="G553" s="40">
        <v>0</v>
      </c>
      <c r="H553" s="40">
        <v>0</v>
      </c>
      <c r="I553" s="40">
        <v>1.25</v>
      </c>
      <c r="J553" s="40">
        <v>9853.5501000000004</v>
      </c>
    </row>
    <row r="554" spans="1:10">
      <c r="A554" s="39" t="s">
        <v>206</v>
      </c>
      <c r="B554" s="36">
        <v>154</v>
      </c>
      <c r="C554" s="36" t="s">
        <v>153</v>
      </c>
      <c r="D554" s="36" t="s">
        <v>220</v>
      </c>
      <c r="E554" s="40">
        <v>0</v>
      </c>
      <c r="F554" s="40">
        <v>0</v>
      </c>
      <c r="G554" s="40">
        <v>0</v>
      </c>
      <c r="H554" s="40">
        <v>0</v>
      </c>
      <c r="I554" s="40">
        <v>18.02</v>
      </c>
      <c r="J554" s="40">
        <v>119278.9338</v>
      </c>
    </row>
    <row r="555" spans="1:10">
      <c r="A555" s="39" t="s">
        <v>207</v>
      </c>
      <c r="B555" s="36">
        <v>155</v>
      </c>
      <c r="C555" s="36" t="s">
        <v>154</v>
      </c>
      <c r="D555" s="36" t="s">
        <v>217</v>
      </c>
      <c r="E555" s="40">
        <v>109910.98</v>
      </c>
      <c r="F555" s="40">
        <v>0</v>
      </c>
      <c r="G555" s="40">
        <v>148778.04999999999</v>
      </c>
      <c r="H555" s="40">
        <v>0</v>
      </c>
      <c r="I555" s="40">
        <v>0</v>
      </c>
      <c r="J555" s="40">
        <v>0</v>
      </c>
    </row>
    <row r="556" spans="1:10">
      <c r="A556" s="39" t="s">
        <v>207</v>
      </c>
      <c r="B556" s="36">
        <v>155</v>
      </c>
      <c r="C556" s="36" t="s">
        <v>154</v>
      </c>
      <c r="D556" s="36" t="s">
        <v>218</v>
      </c>
      <c r="E556" s="40">
        <v>1188252.81</v>
      </c>
      <c r="F556" s="40">
        <v>975224.41</v>
      </c>
      <c r="G556" s="40">
        <v>3518002.11</v>
      </c>
      <c r="H556" s="40">
        <v>2825748.97</v>
      </c>
      <c r="I556" s="40">
        <v>0</v>
      </c>
      <c r="J556" s="40">
        <v>0</v>
      </c>
    </row>
    <row r="557" spans="1:10">
      <c r="A557" s="39" t="s">
        <v>207</v>
      </c>
      <c r="B557" s="36">
        <v>155</v>
      </c>
      <c r="C557" s="36" t="s">
        <v>154</v>
      </c>
      <c r="D557" s="36" t="s">
        <v>219</v>
      </c>
      <c r="E557" s="40">
        <v>163203.49</v>
      </c>
      <c r="F557" s="40">
        <v>182625.31</v>
      </c>
      <c r="G557" s="40">
        <v>490529.13</v>
      </c>
      <c r="H557" s="40">
        <v>564525.09</v>
      </c>
      <c r="I557" s="40">
        <v>0</v>
      </c>
      <c r="J557" s="40">
        <v>0</v>
      </c>
    </row>
    <row r="558" spans="1:10">
      <c r="A558" s="39" t="s">
        <v>207</v>
      </c>
      <c r="B558" s="36">
        <v>155</v>
      </c>
      <c r="C558" s="36" t="s">
        <v>154</v>
      </c>
      <c r="D558" s="36" t="s">
        <v>220</v>
      </c>
      <c r="E558" s="40">
        <v>704322.04</v>
      </c>
      <c r="F558" s="40">
        <v>488801.13</v>
      </c>
      <c r="G558" s="40">
        <v>2012026.39</v>
      </c>
      <c r="H558" s="40">
        <v>1379276.13</v>
      </c>
      <c r="I558" s="40">
        <v>0</v>
      </c>
      <c r="J558" s="40">
        <v>0</v>
      </c>
    </row>
    <row r="559" spans="1:10">
      <c r="A559" s="39" t="s">
        <v>208</v>
      </c>
      <c r="B559" s="36">
        <v>156</v>
      </c>
      <c r="C559" s="36" t="s">
        <v>155</v>
      </c>
      <c r="D559" s="36" t="s">
        <v>216</v>
      </c>
      <c r="E559" s="40">
        <v>226873.61</v>
      </c>
      <c r="F559" s="40">
        <v>268234.52</v>
      </c>
      <c r="G559" s="40">
        <v>656106.19999999995</v>
      </c>
      <c r="H559" s="40">
        <v>823666.77</v>
      </c>
      <c r="I559" s="40">
        <v>2.17</v>
      </c>
      <c r="J559" s="40">
        <v>18919.241600000001</v>
      </c>
    </row>
    <row r="560" spans="1:10">
      <c r="A560" s="39" t="s">
        <v>208</v>
      </c>
      <c r="B560" s="36">
        <v>156</v>
      </c>
      <c r="C560" s="36" t="s">
        <v>155</v>
      </c>
      <c r="D560" s="36" t="s">
        <v>218</v>
      </c>
      <c r="E560" s="40">
        <v>223085.01</v>
      </c>
      <c r="F560" s="40">
        <v>273434.01</v>
      </c>
      <c r="G560" s="40">
        <v>678879.97</v>
      </c>
      <c r="H560" s="40">
        <v>775815.99</v>
      </c>
      <c r="I560" s="40">
        <v>0.04</v>
      </c>
      <c r="J560" s="40">
        <v>0</v>
      </c>
    </row>
    <row r="561" spans="1:10">
      <c r="A561" s="39" t="s">
        <v>209</v>
      </c>
      <c r="B561" s="36">
        <v>157</v>
      </c>
      <c r="C561" s="36" t="s">
        <v>156</v>
      </c>
      <c r="D561" s="36" t="s">
        <v>216</v>
      </c>
      <c r="E561" s="40">
        <v>149407.92000000001</v>
      </c>
      <c r="F561" s="40">
        <v>81182.009999999995</v>
      </c>
      <c r="G561" s="40">
        <v>301594.51</v>
      </c>
      <c r="H561" s="40">
        <v>259121.74</v>
      </c>
      <c r="I561" s="40">
        <v>12.9025</v>
      </c>
      <c r="J561" s="40">
        <v>92929.505300000004</v>
      </c>
    </row>
    <row r="562" spans="1:10">
      <c r="A562" s="39" t="s">
        <v>209</v>
      </c>
      <c r="B562" s="36">
        <v>157</v>
      </c>
      <c r="C562" s="36" t="s">
        <v>156</v>
      </c>
      <c r="D562" s="36" t="s">
        <v>218</v>
      </c>
      <c r="E562" s="40">
        <v>570288.43999999994</v>
      </c>
      <c r="F562" s="40">
        <v>-10742.54</v>
      </c>
      <c r="G562" s="40">
        <v>1702306.61</v>
      </c>
      <c r="H562" s="40">
        <v>1134890.52</v>
      </c>
      <c r="I562" s="40">
        <v>38</v>
      </c>
      <c r="J562" s="40">
        <v>202149.5116</v>
      </c>
    </row>
    <row r="563" spans="1:10">
      <c r="A563" s="39" t="s">
        <v>209</v>
      </c>
      <c r="B563" s="36">
        <v>157</v>
      </c>
      <c r="C563" s="36" t="s">
        <v>156</v>
      </c>
      <c r="D563" s="36" t="s">
        <v>220</v>
      </c>
      <c r="E563" s="40">
        <v>1351688.4</v>
      </c>
      <c r="F563" s="40">
        <v>1772592.31</v>
      </c>
      <c r="G563" s="40">
        <v>4700524.41</v>
      </c>
      <c r="H563" s="40">
        <v>4034882.69</v>
      </c>
      <c r="I563" s="40">
        <v>35</v>
      </c>
      <c r="J563" s="40">
        <v>188022.62839999999</v>
      </c>
    </row>
    <row r="564" spans="1:10">
      <c r="A564" s="39" t="s">
        <v>210</v>
      </c>
      <c r="B564" s="36">
        <v>158</v>
      </c>
      <c r="C564" s="36" t="s">
        <v>157</v>
      </c>
      <c r="D564" s="36" t="s">
        <v>216</v>
      </c>
      <c r="E564" s="40">
        <v>56290</v>
      </c>
      <c r="F564" s="40">
        <v>45493</v>
      </c>
      <c r="G564" s="40">
        <v>160941.01999999999</v>
      </c>
      <c r="H564" s="40">
        <v>139063</v>
      </c>
      <c r="I564" s="40">
        <v>2.0449999999999999</v>
      </c>
      <c r="J564" s="40">
        <v>17925.643599999999</v>
      </c>
    </row>
    <row r="565" spans="1:10">
      <c r="A565" s="39" t="s">
        <v>210</v>
      </c>
      <c r="B565" s="36">
        <v>158</v>
      </c>
      <c r="C565" s="36" t="s">
        <v>157</v>
      </c>
      <c r="D565" s="36" t="s">
        <v>218</v>
      </c>
      <c r="E565" s="40">
        <v>381281.14</v>
      </c>
      <c r="F565" s="40">
        <v>264804.88</v>
      </c>
      <c r="G565" s="40">
        <v>1004023.45</v>
      </c>
      <c r="H565" s="40">
        <v>697933.78</v>
      </c>
      <c r="I565" s="40">
        <v>4.8140999999999998</v>
      </c>
      <c r="J565" s="40">
        <v>38965.717600000004</v>
      </c>
    </row>
    <row r="566" spans="1:10">
      <c r="A566" s="39" t="s">
        <v>210</v>
      </c>
      <c r="B566" s="36">
        <v>158</v>
      </c>
      <c r="C566" s="36" t="s">
        <v>157</v>
      </c>
      <c r="D566" s="36" t="s">
        <v>219</v>
      </c>
      <c r="E566" s="40">
        <v>67380.38</v>
      </c>
      <c r="F566" s="40">
        <v>101007.61</v>
      </c>
      <c r="G566" s="40">
        <v>237997.94</v>
      </c>
      <c r="H566" s="40">
        <v>488488.51</v>
      </c>
      <c r="I566" s="40">
        <v>1.4286000000000001</v>
      </c>
      <c r="J566" s="40">
        <v>9854.0372000000007</v>
      </c>
    </row>
    <row r="567" spans="1:10">
      <c r="A567" s="39" t="s">
        <v>210</v>
      </c>
      <c r="B567" s="36">
        <v>158</v>
      </c>
      <c r="C567" s="36" t="s">
        <v>157</v>
      </c>
      <c r="D567" s="36" t="s">
        <v>220</v>
      </c>
      <c r="E567" s="40">
        <v>69180.62</v>
      </c>
      <c r="F567" s="40">
        <v>80223.789999999994</v>
      </c>
      <c r="G567" s="40">
        <v>217947.55</v>
      </c>
      <c r="H567" s="40">
        <v>234188.62</v>
      </c>
      <c r="I567" s="40">
        <v>0.24249999999999999</v>
      </c>
      <c r="J567" s="40">
        <v>2287.0288</v>
      </c>
    </row>
    <row r="568" spans="1:10">
      <c r="A568" s="39" t="s">
        <v>211</v>
      </c>
      <c r="B568" s="36">
        <v>159</v>
      </c>
      <c r="C568" s="36" t="s">
        <v>158</v>
      </c>
      <c r="D568" s="36" t="s">
        <v>216</v>
      </c>
      <c r="E568" s="40">
        <v>226996.6</v>
      </c>
      <c r="F568" s="40">
        <v>183050.4</v>
      </c>
      <c r="G568" s="40">
        <v>684046.7</v>
      </c>
      <c r="H568" s="40">
        <v>466750.69</v>
      </c>
      <c r="I568" s="40">
        <v>33.479900000000001</v>
      </c>
      <c r="J568" s="40">
        <v>204798.06169999999</v>
      </c>
    </row>
    <row r="569" spans="1:10">
      <c r="A569" s="39" t="s">
        <v>211</v>
      </c>
      <c r="B569" s="36">
        <v>159</v>
      </c>
      <c r="C569" s="36" t="s">
        <v>158</v>
      </c>
      <c r="D569" s="36" t="s">
        <v>217</v>
      </c>
      <c r="E569" s="40">
        <v>0</v>
      </c>
      <c r="F569" s="40">
        <v>0</v>
      </c>
      <c r="G569" s="40">
        <v>0</v>
      </c>
      <c r="H569" s="40">
        <v>0</v>
      </c>
      <c r="I569" s="40">
        <v>5.43</v>
      </c>
      <c r="J569" s="40">
        <v>17373.567200000001</v>
      </c>
    </row>
    <row r="570" spans="1:10">
      <c r="A570" s="39" t="s">
        <v>211</v>
      </c>
      <c r="B570" s="36">
        <v>159</v>
      </c>
      <c r="C570" s="36" t="s">
        <v>158</v>
      </c>
      <c r="D570" s="36" t="s">
        <v>218</v>
      </c>
      <c r="E570" s="40">
        <v>1789074.98</v>
      </c>
      <c r="F570" s="40">
        <v>1628227.21</v>
      </c>
      <c r="G570" s="40">
        <v>5463822.2199999997</v>
      </c>
      <c r="H570" s="40">
        <v>5170490.2699999996</v>
      </c>
      <c r="I570" s="40">
        <v>139.2115</v>
      </c>
      <c r="J570" s="40">
        <v>822133.37139999995</v>
      </c>
    </row>
    <row r="571" spans="1:10">
      <c r="A571" s="39" t="s">
        <v>211</v>
      </c>
      <c r="B571" s="36">
        <v>159</v>
      </c>
      <c r="C571" s="36" t="s">
        <v>158</v>
      </c>
      <c r="D571" s="36" t="s">
        <v>219</v>
      </c>
      <c r="E571" s="40">
        <v>0</v>
      </c>
      <c r="F571" s="40">
        <v>289610.34000000003</v>
      </c>
      <c r="G571" s="40">
        <v>66.48</v>
      </c>
      <c r="H571" s="40">
        <v>868164.49</v>
      </c>
      <c r="I571" s="40">
        <v>2.4011</v>
      </c>
      <c r="J571" s="40">
        <v>19415.1826</v>
      </c>
    </row>
    <row r="572" spans="1:10">
      <c r="A572" s="39" t="s">
        <v>211</v>
      </c>
      <c r="B572" s="36">
        <v>159</v>
      </c>
      <c r="C572" s="36" t="s">
        <v>158</v>
      </c>
      <c r="D572" s="36" t="s">
        <v>220</v>
      </c>
      <c r="E572" s="40">
        <v>2083730.93</v>
      </c>
      <c r="F572" s="40">
        <v>3322301.93</v>
      </c>
      <c r="G572" s="40">
        <v>5324571.5199999996</v>
      </c>
      <c r="H572" s="40">
        <v>8895997.5800000001</v>
      </c>
      <c r="I572" s="40">
        <v>20.078199999999999</v>
      </c>
      <c r="J572" s="40">
        <v>149281.9491</v>
      </c>
    </row>
    <row r="573" spans="1:10">
      <c r="A573" s="39" t="s">
        <v>212</v>
      </c>
      <c r="B573" s="36">
        <v>160</v>
      </c>
      <c r="C573" s="36" t="s">
        <v>159</v>
      </c>
      <c r="D573" s="36" t="s">
        <v>216</v>
      </c>
      <c r="E573" s="40">
        <v>1372906.35</v>
      </c>
      <c r="F573" s="40">
        <v>2903114.54</v>
      </c>
      <c r="G573" s="40">
        <v>3753823.34</v>
      </c>
      <c r="H573" s="40">
        <v>7094576.0800000001</v>
      </c>
      <c r="I573" s="40">
        <v>219.15010000000001</v>
      </c>
      <c r="J573" s="40">
        <v>849240.83700000006</v>
      </c>
    </row>
    <row r="574" spans="1:10">
      <c r="A574" s="39" t="s">
        <v>212</v>
      </c>
      <c r="B574" s="36">
        <v>160</v>
      </c>
      <c r="C574" s="36" t="s">
        <v>159</v>
      </c>
      <c r="D574" s="36" t="s">
        <v>217</v>
      </c>
      <c r="E574" s="40">
        <v>1766320.34</v>
      </c>
      <c r="F574" s="40">
        <v>1163616.99</v>
      </c>
      <c r="G574" s="40">
        <v>5240169.6900000004</v>
      </c>
      <c r="H574" s="40">
        <v>3058187.89</v>
      </c>
      <c r="I574" s="40">
        <v>370.54</v>
      </c>
      <c r="J574" s="40">
        <v>1057192.0919999999</v>
      </c>
    </row>
    <row r="575" spans="1:10">
      <c r="A575" s="39" t="s">
        <v>212</v>
      </c>
      <c r="B575" s="36">
        <v>160</v>
      </c>
      <c r="C575" s="36" t="s">
        <v>159</v>
      </c>
      <c r="D575" s="36" t="s">
        <v>218</v>
      </c>
      <c r="E575" s="40">
        <v>3741686.83</v>
      </c>
      <c r="F575" s="40">
        <v>9109216.7599999998</v>
      </c>
      <c r="G575" s="40">
        <v>16807062.050000001</v>
      </c>
      <c r="H575" s="40">
        <v>20086453.359999999</v>
      </c>
      <c r="I575" s="40">
        <v>48.4497</v>
      </c>
      <c r="J575" s="40">
        <v>376512.64970000001</v>
      </c>
    </row>
    <row r="576" spans="1:10">
      <c r="A576" s="39" t="s">
        <v>212</v>
      </c>
      <c r="B576" s="36">
        <v>160</v>
      </c>
      <c r="C576" s="36" t="s">
        <v>159</v>
      </c>
      <c r="D576" s="36" t="s">
        <v>219</v>
      </c>
      <c r="E576" s="40">
        <v>134637.99</v>
      </c>
      <c r="F576" s="40">
        <v>695145.97</v>
      </c>
      <c r="G576" s="40">
        <v>584997.97</v>
      </c>
      <c r="H576" s="40">
        <v>1206298.98</v>
      </c>
      <c r="I576" s="40">
        <v>5.5106000000000002</v>
      </c>
      <c r="J576" s="40">
        <v>41836.391600000003</v>
      </c>
    </row>
    <row r="577" spans="1:10">
      <c r="A577" s="39" t="s">
        <v>212</v>
      </c>
      <c r="B577" s="36">
        <v>160</v>
      </c>
      <c r="C577" s="36" t="s">
        <v>159</v>
      </c>
      <c r="D577" s="36" t="s">
        <v>220</v>
      </c>
      <c r="E577" s="40">
        <v>114150.69</v>
      </c>
      <c r="F577" s="40">
        <v>396724.66</v>
      </c>
      <c r="G577" s="40">
        <v>334475.01</v>
      </c>
      <c r="H577" s="40">
        <v>1211069.69</v>
      </c>
      <c r="I577" s="40">
        <v>2.4</v>
      </c>
      <c r="J577" s="40">
        <v>10664.852699999999</v>
      </c>
    </row>
    <row r="578" spans="1:10">
      <c r="A578" s="39" t="s">
        <v>203</v>
      </c>
      <c r="B578" s="36">
        <v>161</v>
      </c>
      <c r="C578" s="36" t="s">
        <v>160</v>
      </c>
      <c r="D578" s="36" t="s">
        <v>216</v>
      </c>
      <c r="E578" s="40">
        <v>235097.45</v>
      </c>
      <c r="F578" s="40">
        <v>262108.02</v>
      </c>
      <c r="G578" s="40">
        <v>697767.24</v>
      </c>
      <c r="H578" s="40">
        <v>786323.45</v>
      </c>
      <c r="I578" s="40">
        <v>27.590900000000001</v>
      </c>
      <c r="J578" s="40">
        <v>92746.823099999994</v>
      </c>
    </row>
    <row r="579" spans="1:10">
      <c r="A579" s="39" t="s">
        <v>203</v>
      </c>
      <c r="B579" s="36">
        <v>161</v>
      </c>
      <c r="C579" s="36" t="s">
        <v>160</v>
      </c>
      <c r="D579" s="36" t="s">
        <v>218</v>
      </c>
      <c r="E579" s="40">
        <v>310146.28999999998</v>
      </c>
      <c r="F579" s="40">
        <v>402476.31</v>
      </c>
      <c r="G579" s="40">
        <v>1697748.21</v>
      </c>
      <c r="H579" s="40">
        <v>1053212.18</v>
      </c>
      <c r="I579" s="40">
        <v>7</v>
      </c>
      <c r="J579" s="40">
        <v>27659.062999999998</v>
      </c>
    </row>
    <row r="580" spans="1:10">
      <c r="A580" s="39" t="s">
        <v>203</v>
      </c>
      <c r="B580" s="36">
        <v>161</v>
      </c>
      <c r="C580" s="36" t="s">
        <v>160</v>
      </c>
      <c r="D580" s="36" t="s">
        <v>219</v>
      </c>
      <c r="E580" s="40">
        <v>32419.34</v>
      </c>
      <c r="F580" s="40">
        <v>34143.31</v>
      </c>
      <c r="G580" s="40">
        <v>98304.97</v>
      </c>
      <c r="H580" s="40">
        <v>102429.94</v>
      </c>
      <c r="I580" s="40">
        <v>1</v>
      </c>
      <c r="J580" s="40">
        <v>4221.7308000000003</v>
      </c>
    </row>
    <row r="581" spans="1:10">
      <c r="A581" s="39" t="s">
        <v>203</v>
      </c>
      <c r="B581" s="36">
        <v>161</v>
      </c>
      <c r="C581" s="36" t="s">
        <v>160</v>
      </c>
      <c r="D581" s="36" t="s">
        <v>220</v>
      </c>
      <c r="E581" s="40">
        <v>39115.82</v>
      </c>
      <c r="F581" s="40">
        <v>41203.699999999997</v>
      </c>
      <c r="G581" s="40">
        <v>118614.8</v>
      </c>
      <c r="H581" s="40">
        <v>123611.11</v>
      </c>
      <c r="I581" s="40">
        <v>8</v>
      </c>
      <c r="J581" s="40">
        <v>28076.980200000002</v>
      </c>
    </row>
    <row r="582" spans="1:10">
      <c r="A582" s="39" t="s">
        <v>204</v>
      </c>
      <c r="B582" s="36">
        <v>162</v>
      </c>
      <c r="C582" s="36" t="s">
        <v>161</v>
      </c>
      <c r="D582" s="36" t="s">
        <v>216</v>
      </c>
      <c r="E582" s="40">
        <v>1067089.6599999999</v>
      </c>
      <c r="F582" s="40">
        <v>1469347.32</v>
      </c>
      <c r="G582" s="40">
        <v>3009484.66</v>
      </c>
      <c r="H582" s="40">
        <v>3954715.67</v>
      </c>
      <c r="I582" s="40">
        <v>35.945599999999999</v>
      </c>
      <c r="J582" s="40">
        <v>274419.8443</v>
      </c>
    </row>
    <row r="583" spans="1:10">
      <c r="A583" s="39" t="s">
        <v>204</v>
      </c>
      <c r="B583" s="36">
        <v>162</v>
      </c>
      <c r="C583" s="36" t="s">
        <v>161</v>
      </c>
      <c r="D583" s="36" t="s">
        <v>217</v>
      </c>
      <c r="E583" s="40">
        <v>8056.45</v>
      </c>
      <c r="F583" s="40">
        <v>0</v>
      </c>
      <c r="G583" s="40">
        <v>25062.33</v>
      </c>
      <c r="H583" s="40">
        <v>49437.52</v>
      </c>
      <c r="I583" s="40">
        <v>0.66</v>
      </c>
      <c r="J583" s="40">
        <v>5101.2811000000002</v>
      </c>
    </row>
    <row r="584" spans="1:10">
      <c r="A584" s="39" t="s">
        <v>204</v>
      </c>
      <c r="B584" s="36">
        <v>162</v>
      </c>
      <c r="C584" s="36" t="s">
        <v>161</v>
      </c>
      <c r="D584" s="36" t="s">
        <v>218</v>
      </c>
      <c r="E584" s="40">
        <v>245126.59</v>
      </c>
      <c r="F584" s="40">
        <v>28362.48</v>
      </c>
      <c r="G584" s="40">
        <v>963616.82</v>
      </c>
      <c r="H584" s="40">
        <v>178937.18</v>
      </c>
      <c r="I584" s="40">
        <v>4.3403999999999998</v>
      </c>
      <c r="J584" s="40">
        <v>41383.597800000003</v>
      </c>
    </row>
    <row r="585" spans="1:10">
      <c r="A585" s="39" t="s">
        <v>204</v>
      </c>
      <c r="B585" s="36">
        <v>162</v>
      </c>
      <c r="C585" s="36" t="s">
        <v>161</v>
      </c>
      <c r="D585" s="36" t="s">
        <v>219</v>
      </c>
      <c r="E585" s="40">
        <v>43138</v>
      </c>
      <c r="F585" s="40">
        <v>0</v>
      </c>
      <c r="G585" s="40">
        <v>129414</v>
      </c>
      <c r="H585" s="40">
        <v>0</v>
      </c>
      <c r="I585" s="40">
        <v>0.32940000000000003</v>
      </c>
      <c r="J585" s="40">
        <v>2855.73</v>
      </c>
    </row>
    <row r="586" spans="1:10">
      <c r="A586" s="39" t="s">
        <v>205</v>
      </c>
      <c r="B586" s="36">
        <v>163</v>
      </c>
      <c r="C586" s="36" t="s">
        <v>162</v>
      </c>
      <c r="D586" s="36" t="s">
        <v>216</v>
      </c>
      <c r="E586" s="40">
        <v>0</v>
      </c>
      <c r="F586" s="40">
        <v>0</v>
      </c>
      <c r="G586" s="40">
        <v>0</v>
      </c>
      <c r="H586" s="40">
        <v>0</v>
      </c>
      <c r="I586" s="40">
        <v>2.86</v>
      </c>
      <c r="J586" s="40">
        <v>38917.5789</v>
      </c>
    </row>
    <row r="587" spans="1:10">
      <c r="A587" s="39" t="s">
        <v>205</v>
      </c>
      <c r="B587" s="36">
        <v>163</v>
      </c>
      <c r="C587" s="36" t="s">
        <v>162</v>
      </c>
      <c r="D587" s="36" t="s">
        <v>217</v>
      </c>
      <c r="E587" s="40">
        <v>15595.67</v>
      </c>
      <c r="F587" s="40">
        <v>13905.21</v>
      </c>
      <c r="G587" s="40">
        <v>28094.73</v>
      </c>
      <c r="H587" s="40">
        <v>26958.68</v>
      </c>
      <c r="I587" s="40">
        <v>7.35</v>
      </c>
      <c r="J587" s="40">
        <v>33227.919000000002</v>
      </c>
    </row>
    <row r="588" spans="1:10">
      <c r="A588" s="39" t="s">
        <v>205</v>
      </c>
      <c r="B588" s="36">
        <v>163</v>
      </c>
      <c r="C588" s="36" t="s">
        <v>162</v>
      </c>
      <c r="D588" s="36" t="s">
        <v>218</v>
      </c>
      <c r="E588" s="40">
        <v>0</v>
      </c>
      <c r="F588" s="40">
        <v>0</v>
      </c>
      <c r="G588" s="40">
        <v>0</v>
      </c>
      <c r="H588" s="40">
        <v>0</v>
      </c>
      <c r="I588" s="40">
        <v>1</v>
      </c>
      <c r="J588" s="40">
        <v>9184.32</v>
      </c>
    </row>
    <row r="589" spans="1:10">
      <c r="A589" s="39" t="s">
        <v>206</v>
      </c>
      <c r="B589" s="36">
        <v>164</v>
      </c>
      <c r="C589" s="36" t="s">
        <v>163</v>
      </c>
      <c r="D589" s="36" t="s">
        <v>217</v>
      </c>
      <c r="E589" s="40">
        <v>15614.89</v>
      </c>
      <c r="F589" s="40">
        <v>125755.74</v>
      </c>
      <c r="G589" s="40">
        <v>43539.39</v>
      </c>
      <c r="H589" s="40">
        <v>505971.93</v>
      </c>
      <c r="I589" s="40">
        <v>2</v>
      </c>
      <c r="J589" s="40">
        <v>14907.96</v>
      </c>
    </row>
    <row r="590" spans="1:10">
      <c r="A590" s="39" t="s">
        <v>207</v>
      </c>
      <c r="B590" s="36">
        <v>165</v>
      </c>
      <c r="C590" s="36" t="s">
        <v>164</v>
      </c>
      <c r="D590" s="36" t="s">
        <v>217</v>
      </c>
      <c r="E590" s="40">
        <v>1222916.7</v>
      </c>
      <c r="F590" s="40">
        <v>1029851.88</v>
      </c>
      <c r="G590" s="40">
        <v>3891921.58</v>
      </c>
      <c r="H590" s="40">
        <v>3070374.2</v>
      </c>
      <c r="I590" s="40">
        <v>80.466300000000004</v>
      </c>
      <c r="J590" s="40">
        <v>414377.07059999998</v>
      </c>
    </row>
    <row r="591" spans="1:10">
      <c r="A591" s="39" t="s">
        <v>208</v>
      </c>
      <c r="B591" s="36">
        <v>166</v>
      </c>
      <c r="C591" s="36" t="s">
        <v>165</v>
      </c>
      <c r="D591" s="36" t="s">
        <v>216</v>
      </c>
      <c r="E591" s="40">
        <v>-196218.03</v>
      </c>
      <c r="F591" s="40">
        <v>803576.65</v>
      </c>
      <c r="G591" s="40">
        <v>693612.08</v>
      </c>
      <c r="H591" s="40">
        <v>1659694.76</v>
      </c>
      <c r="I591" s="40">
        <v>22.34</v>
      </c>
      <c r="J591" s="40">
        <v>200986.44990000001</v>
      </c>
    </row>
    <row r="592" spans="1:10">
      <c r="A592" s="39" t="s">
        <v>208</v>
      </c>
      <c r="B592" s="36">
        <v>166</v>
      </c>
      <c r="C592" s="36" t="s">
        <v>165</v>
      </c>
      <c r="D592" s="36" t="s">
        <v>217</v>
      </c>
      <c r="E592" s="40">
        <v>9276</v>
      </c>
      <c r="F592" s="40">
        <v>0</v>
      </c>
      <c r="G592" s="40">
        <v>27610</v>
      </c>
      <c r="H592" s="40">
        <v>0</v>
      </c>
      <c r="I592" s="40">
        <v>199.43520000000001</v>
      </c>
      <c r="J592" s="40">
        <v>1159879.7993000001</v>
      </c>
    </row>
    <row r="593" spans="1:10">
      <c r="A593" s="39" t="s">
        <v>208</v>
      </c>
      <c r="B593" s="36">
        <v>166</v>
      </c>
      <c r="C593" s="36" t="s">
        <v>165</v>
      </c>
      <c r="D593" s="36" t="s">
        <v>218</v>
      </c>
      <c r="E593" s="40">
        <v>793182.32</v>
      </c>
      <c r="F593" s="40">
        <v>0</v>
      </c>
      <c r="G593" s="40">
        <v>793182.32</v>
      </c>
      <c r="H593" s="40">
        <v>0</v>
      </c>
      <c r="I593" s="40">
        <v>2.0499999999999998</v>
      </c>
      <c r="J593" s="40">
        <v>17581.469499999999</v>
      </c>
    </row>
    <row r="594" spans="1:10">
      <c r="A594" s="39" t="s">
        <v>209</v>
      </c>
      <c r="B594" s="36">
        <v>167</v>
      </c>
      <c r="C594" s="36" t="s">
        <v>166</v>
      </c>
      <c r="D594" s="36" t="s">
        <v>217</v>
      </c>
      <c r="E594" s="40">
        <v>0</v>
      </c>
      <c r="F594" s="40">
        <v>0</v>
      </c>
      <c r="G594" s="40">
        <v>0</v>
      </c>
      <c r="H594" s="40">
        <v>0</v>
      </c>
      <c r="I594" s="40">
        <v>323.3571</v>
      </c>
      <c r="J594" s="40">
        <v>1571340.5475000001</v>
      </c>
    </row>
    <row r="595" spans="1:10">
      <c r="A595" s="39" t="s">
        <v>211</v>
      </c>
      <c r="B595" s="36">
        <v>169</v>
      </c>
      <c r="C595" s="36" t="s">
        <v>168</v>
      </c>
      <c r="D595" s="36" t="s">
        <v>217</v>
      </c>
      <c r="E595" s="40">
        <v>83878.899999999994</v>
      </c>
      <c r="F595" s="40">
        <v>94729.36</v>
      </c>
      <c r="G595" s="40">
        <v>266278.25</v>
      </c>
      <c r="H595" s="40">
        <v>271876.43</v>
      </c>
      <c r="I595" s="40">
        <v>0</v>
      </c>
      <c r="J595" s="40">
        <v>0</v>
      </c>
    </row>
    <row r="596" spans="1:10">
      <c r="A596" s="39" t="s">
        <v>212</v>
      </c>
      <c r="B596" s="36">
        <v>170</v>
      </c>
      <c r="C596" s="36" t="s">
        <v>169</v>
      </c>
      <c r="D596" s="36" t="s">
        <v>216</v>
      </c>
      <c r="E596" s="40">
        <v>755618.94</v>
      </c>
      <c r="F596" s="40">
        <v>688102.74</v>
      </c>
      <c r="G596" s="40">
        <v>2693750.48</v>
      </c>
      <c r="H596" s="40">
        <v>1715261.92</v>
      </c>
      <c r="I596" s="40">
        <v>64.097800000000007</v>
      </c>
      <c r="J596" s="40">
        <v>541399.35419999994</v>
      </c>
    </row>
    <row r="597" spans="1:10">
      <c r="A597" s="39" t="s">
        <v>212</v>
      </c>
      <c r="B597" s="36">
        <v>170</v>
      </c>
      <c r="C597" s="36" t="s">
        <v>169</v>
      </c>
      <c r="D597" s="36" t="s">
        <v>217</v>
      </c>
      <c r="E597" s="40">
        <v>30906.32</v>
      </c>
      <c r="F597" s="40">
        <v>0</v>
      </c>
      <c r="G597" s="40">
        <v>30906.32</v>
      </c>
      <c r="H597" s="40">
        <v>27550.23</v>
      </c>
      <c r="I597" s="40">
        <v>37.125</v>
      </c>
      <c r="J597" s="40">
        <v>123330.0287</v>
      </c>
    </row>
    <row r="598" spans="1:10">
      <c r="A598" s="39" t="s">
        <v>212</v>
      </c>
      <c r="B598" s="36">
        <v>170</v>
      </c>
      <c r="C598" s="36" t="s">
        <v>169</v>
      </c>
      <c r="D598" s="36" t="s">
        <v>218</v>
      </c>
      <c r="E598" s="40">
        <v>1578232.18</v>
      </c>
      <c r="F598" s="40">
        <v>1030763.93</v>
      </c>
      <c r="G598" s="40">
        <v>2582888.67</v>
      </c>
      <c r="H598" s="40">
        <v>4419170.05</v>
      </c>
      <c r="I598" s="40">
        <v>38.519199999999998</v>
      </c>
      <c r="J598" s="40">
        <v>237968.6299</v>
      </c>
    </row>
    <row r="599" spans="1:10">
      <c r="A599" s="39" t="s">
        <v>212</v>
      </c>
      <c r="B599" s="36">
        <v>170</v>
      </c>
      <c r="C599" s="36" t="s">
        <v>169</v>
      </c>
      <c r="D599" s="36" t="s">
        <v>219</v>
      </c>
      <c r="E599" s="40">
        <v>1471757.18</v>
      </c>
      <c r="F599" s="40">
        <v>365684.89</v>
      </c>
      <c r="G599" s="40">
        <v>5730152.1399999997</v>
      </c>
      <c r="H599" s="40">
        <v>2112070.7400000002</v>
      </c>
      <c r="I599" s="40">
        <v>13.45</v>
      </c>
      <c r="J599" s="40">
        <v>102391.8729</v>
      </c>
    </row>
    <row r="600" spans="1:10">
      <c r="A600" s="39" t="s">
        <v>212</v>
      </c>
      <c r="B600" s="36">
        <v>170</v>
      </c>
      <c r="C600" s="36" t="s">
        <v>169</v>
      </c>
      <c r="D600" s="36" t="s">
        <v>220</v>
      </c>
      <c r="E600" s="40">
        <v>1242547.32</v>
      </c>
      <c r="F600" s="40">
        <v>777588.68</v>
      </c>
      <c r="G600" s="40">
        <v>3502146.02</v>
      </c>
      <c r="H600" s="40">
        <v>2930466.88</v>
      </c>
      <c r="I600" s="40">
        <v>75.336100000000002</v>
      </c>
      <c r="J600" s="40">
        <v>431975.20179999998</v>
      </c>
    </row>
    <row r="601" spans="1:10">
      <c r="A601" s="39" t="s">
        <v>203</v>
      </c>
      <c r="B601" s="36">
        <v>171</v>
      </c>
      <c r="C601" s="36" t="s">
        <v>170</v>
      </c>
      <c r="D601" s="36" t="s">
        <v>216</v>
      </c>
      <c r="E601" s="40">
        <v>889538.41</v>
      </c>
      <c r="F601" s="40">
        <v>1003003.49</v>
      </c>
      <c r="G601" s="40">
        <v>2775530.55</v>
      </c>
      <c r="H601" s="40">
        <v>3124240.66</v>
      </c>
      <c r="I601" s="40">
        <v>0</v>
      </c>
      <c r="J601" s="40">
        <v>0</v>
      </c>
    </row>
    <row r="602" spans="1:10">
      <c r="A602" s="39" t="s">
        <v>203</v>
      </c>
      <c r="B602" s="36">
        <v>171</v>
      </c>
      <c r="C602" s="36" t="s">
        <v>170</v>
      </c>
      <c r="D602" s="36" t="s">
        <v>218</v>
      </c>
      <c r="E602" s="40">
        <v>541117.26</v>
      </c>
      <c r="F602" s="40">
        <v>653110.17000000004</v>
      </c>
      <c r="G602" s="40">
        <v>1762206.02</v>
      </c>
      <c r="H602" s="40">
        <v>1933703.1</v>
      </c>
      <c r="I602" s="40">
        <v>0</v>
      </c>
      <c r="J602" s="40">
        <v>0</v>
      </c>
    </row>
    <row r="603" spans="1:10">
      <c r="A603" s="39" t="s">
        <v>203</v>
      </c>
      <c r="B603" s="36">
        <v>171</v>
      </c>
      <c r="C603" s="36" t="s">
        <v>170</v>
      </c>
      <c r="D603" s="36" t="s">
        <v>220</v>
      </c>
      <c r="E603" s="40">
        <v>66126.25</v>
      </c>
      <c r="F603" s="40">
        <v>106952.68</v>
      </c>
      <c r="G603" s="40">
        <v>190923.81</v>
      </c>
      <c r="H603" s="40">
        <v>241520.63</v>
      </c>
      <c r="I603" s="40">
        <v>0</v>
      </c>
      <c r="J603" s="40">
        <v>0</v>
      </c>
    </row>
    <row r="604" spans="1:10">
      <c r="A604" s="39" t="s">
        <v>204</v>
      </c>
      <c r="B604" s="36">
        <v>172</v>
      </c>
      <c r="C604" s="36" t="s">
        <v>171</v>
      </c>
      <c r="D604" s="36" t="s">
        <v>216</v>
      </c>
      <c r="E604" s="40">
        <v>0</v>
      </c>
      <c r="F604" s="40">
        <v>1764678.17</v>
      </c>
      <c r="G604" s="40">
        <v>0</v>
      </c>
      <c r="H604" s="40">
        <v>5413107.46</v>
      </c>
      <c r="I604" s="40">
        <v>14.5246</v>
      </c>
      <c r="J604" s="40">
        <v>117522.24430000001</v>
      </c>
    </row>
    <row r="605" spans="1:10">
      <c r="A605" s="39" t="s">
        <v>204</v>
      </c>
      <c r="B605" s="36">
        <v>172</v>
      </c>
      <c r="C605" s="36" t="s">
        <v>171</v>
      </c>
      <c r="D605" s="36" t="s">
        <v>217</v>
      </c>
      <c r="E605" s="40">
        <v>2094079.88</v>
      </c>
      <c r="F605" s="40">
        <v>2458375.39</v>
      </c>
      <c r="G605" s="40">
        <v>6584726.2999999998</v>
      </c>
      <c r="H605" s="40">
        <v>6307751.1200000001</v>
      </c>
      <c r="I605" s="40">
        <v>390.9</v>
      </c>
      <c r="J605" s="40">
        <v>913129.91440000001</v>
      </c>
    </row>
    <row r="606" spans="1:10">
      <c r="A606" s="39" t="s">
        <v>204</v>
      </c>
      <c r="B606" s="36">
        <v>172</v>
      </c>
      <c r="C606" s="36" t="s">
        <v>171</v>
      </c>
      <c r="D606" s="36" t="s">
        <v>218</v>
      </c>
      <c r="E606" s="40">
        <v>7711695.21</v>
      </c>
      <c r="F606" s="40">
        <v>2718178.78</v>
      </c>
      <c r="G606" s="40">
        <v>15961492.17</v>
      </c>
      <c r="H606" s="40">
        <v>7995404</v>
      </c>
      <c r="I606" s="40">
        <v>152.4648</v>
      </c>
      <c r="J606" s="40">
        <v>939300.51610000001</v>
      </c>
    </row>
    <row r="607" spans="1:10">
      <c r="A607" s="39" t="s">
        <v>204</v>
      </c>
      <c r="B607" s="36">
        <v>172</v>
      </c>
      <c r="C607" s="36" t="s">
        <v>171</v>
      </c>
      <c r="D607" s="36" t="s">
        <v>219</v>
      </c>
      <c r="E607" s="40">
        <v>82656.66</v>
      </c>
      <c r="F607" s="40">
        <v>179568.33</v>
      </c>
      <c r="G607" s="40">
        <v>327437.19</v>
      </c>
      <c r="H607" s="40">
        <v>745179.39</v>
      </c>
      <c r="I607" s="40">
        <v>9.6502999999999997</v>
      </c>
      <c r="J607" s="40">
        <v>56656.606599999999</v>
      </c>
    </row>
    <row r="608" spans="1:10">
      <c r="A608" s="39" t="s">
        <v>204</v>
      </c>
      <c r="B608" s="36">
        <v>172</v>
      </c>
      <c r="C608" s="36" t="s">
        <v>171</v>
      </c>
      <c r="D608" s="36" t="s">
        <v>220</v>
      </c>
      <c r="E608" s="40">
        <v>51231.360000000001</v>
      </c>
      <c r="F608" s="40">
        <v>675061.28</v>
      </c>
      <c r="G608" s="40">
        <v>-238030.52</v>
      </c>
      <c r="H608" s="40">
        <v>2032959.27</v>
      </c>
      <c r="I608" s="40">
        <v>24.43</v>
      </c>
      <c r="J608" s="40">
        <v>155943.00469999999</v>
      </c>
    </row>
    <row r="609" spans="1:10">
      <c r="A609" s="39" t="s">
        <v>205</v>
      </c>
      <c r="B609" s="36">
        <v>173</v>
      </c>
      <c r="C609" s="36" t="s">
        <v>172</v>
      </c>
      <c r="D609" s="36" t="s">
        <v>216</v>
      </c>
      <c r="E609" s="40">
        <v>4843666.8499999996</v>
      </c>
      <c r="F609" s="40">
        <v>4428726.1900000004</v>
      </c>
      <c r="G609" s="40">
        <v>11945299.84</v>
      </c>
      <c r="H609" s="40">
        <v>10814776.58</v>
      </c>
      <c r="I609" s="40">
        <v>1</v>
      </c>
      <c r="J609" s="40">
        <v>17936.034199999998</v>
      </c>
    </row>
    <row r="610" spans="1:10">
      <c r="A610" s="39" t="s">
        <v>205</v>
      </c>
      <c r="B610" s="36">
        <v>173</v>
      </c>
      <c r="C610" s="36" t="s">
        <v>172</v>
      </c>
      <c r="D610" s="36" t="s">
        <v>217</v>
      </c>
      <c r="E610" s="40">
        <v>5854.63</v>
      </c>
      <c r="F610" s="40">
        <v>0</v>
      </c>
      <c r="G610" s="40">
        <v>13425.04</v>
      </c>
      <c r="H610" s="40">
        <v>0</v>
      </c>
      <c r="I610" s="40">
        <v>0</v>
      </c>
      <c r="J610" s="40">
        <v>0</v>
      </c>
    </row>
    <row r="611" spans="1:10">
      <c r="A611" s="39" t="s">
        <v>205</v>
      </c>
      <c r="B611" s="36">
        <v>173</v>
      </c>
      <c r="C611" s="36" t="s">
        <v>172</v>
      </c>
      <c r="D611" s="36" t="s">
        <v>218</v>
      </c>
      <c r="E611" s="40">
        <v>65743.66</v>
      </c>
      <c r="F611" s="40">
        <v>104673.06</v>
      </c>
      <c r="G611" s="40">
        <v>221591.06</v>
      </c>
      <c r="H611" s="40">
        <v>313381.48</v>
      </c>
      <c r="I611" s="40">
        <v>0.19</v>
      </c>
      <c r="J611" s="40">
        <v>749.60799999999995</v>
      </c>
    </row>
    <row r="612" spans="1:10">
      <c r="A612" s="39" t="s">
        <v>205</v>
      </c>
      <c r="B612" s="36">
        <v>173</v>
      </c>
      <c r="C612" s="36" t="s">
        <v>172</v>
      </c>
      <c r="D612" s="36" t="s">
        <v>220</v>
      </c>
      <c r="E612" s="40">
        <v>240789.05</v>
      </c>
      <c r="F612" s="40">
        <v>404173.51</v>
      </c>
      <c r="G612" s="40">
        <v>17930.79</v>
      </c>
      <c r="H612" s="40">
        <v>1084210.47</v>
      </c>
      <c r="I612" s="40">
        <v>0</v>
      </c>
      <c r="J612" s="40">
        <v>0</v>
      </c>
    </row>
    <row r="613" spans="1:10">
      <c r="A613" s="39" t="s">
        <v>206</v>
      </c>
      <c r="B613" s="36">
        <v>174</v>
      </c>
      <c r="C613" s="36" t="s">
        <v>173</v>
      </c>
      <c r="D613" s="36" t="s">
        <v>216</v>
      </c>
      <c r="E613" s="40">
        <v>3931102.63</v>
      </c>
      <c r="F613" s="40">
        <v>2797905.4</v>
      </c>
      <c r="G613" s="40">
        <v>8048046.8300000001</v>
      </c>
      <c r="H613" s="40">
        <v>7034126.9400000004</v>
      </c>
      <c r="I613" s="40">
        <v>241.67160000000001</v>
      </c>
      <c r="J613" s="40">
        <v>1156034.6580000001</v>
      </c>
    </row>
    <row r="614" spans="1:10">
      <c r="A614" s="39" t="s">
        <v>206</v>
      </c>
      <c r="B614" s="36">
        <v>174</v>
      </c>
      <c r="C614" s="36" t="s">
        <v>173</v>
      </c>
      <c r="D614" s="36" t="s">
        <v>217</v>
      </c>
      <c r="E614" s="40">
        <v>194161.9</v>
      </c>
      <c r="F614" s="40">
        <v>205310.17</v>
      </c>
      <c r="G614" s="40">
        <v>582466.34</v>
      </c>
      <c r="H614" s="40">
        <v>609260.19999999995</v>
      </c>
      <c r="I614" s="40">
        <v>68.815600000000003</v>
      </c>
      <c r="J614" s="40">
        <v>148519.3175</v>
      </c>
    </row>
    <row r="615" spans="1:10">
      <c r="A615" s="39" t="s">
        <v>206</v>
      </c>
      <c r="B615" s="36">
        <v>174</v>
      </c>
      <c r="C615" s="36" t="s">
        <v>173</v>
      </c>
      <c r="D615" s="36" t="s">
        <v>218</v>
      </c>
      <c r="E615" s="40">
        <v>6215692.6299999999</v>
      </c>
      <c r="F615" s="40">
        <v>3903524</v>
      </c>
      <c r="G615" s="40">
        <v>13385610.93</v>
      </c>
      <c r="H615" s="40">
        <v>11365716.67</v>
      </c>
      <c r="I615" s="40">
        <v>140.2088</v>
      </c>
      <c r="J615" s="40">
        <v>646931.26729999995</v>
      </c>
    </row>
    <row r="616" spans="1:10">
      <c r="A616" s="39" t="s">
        <v>206</v>
      </c>
      <c r="B616" s="36">
        <v>174</v>
      </c>
      <c r="C616" s="36" t="s">
        <v>173</v>
      </c>
      <c r="D616" s="36" t="s">
        <v>219</v>
      </c>
      <c r="E616" s="40">
        <v>19370.82</v>
      </c>
      <c r="F616" s="40">
        <v>87756.3</v>
      </c>
      <c r="G616" s="40">
        <v>60445.43</v>
      </c>
      <c r="H616" s="40">
        <v>236909.98</v>
      </c>
      <c r="I616" s="40">
        <v>1.35</v>
      </c>
      <c r="J616" s="40">
        <v>5970.4124000000002</v>
      </c>
    </row>
    <row r="617" spans="1:10">
      <c r="A617" s="39" t="s">
        <v>206</v>
      </c>
      <c r="B617" s="36">
        <v>174</v>
      </c>
      <c r="C617" s="36" t="s">
        <v>173</v>
      </c>
      <c r="D617" s="36" t="s">
        <v>220</v>
      </c>
      <c r="E617" s="40">
        <v>1042020.23</v>
      </c>
      <c r="F617" s="40">
        <v>1421981.89</v>
      </c>
      <c r="G617" s="40">
        <v>5056816.01</v>
      </c>
      <c r="H617" s="40">
        <v>4188792.56</v>
      </c>
      <c r="I617" s="40">
        <v>101.11409999999999</v>
      </c>
      <c r="J617" s="40">
        <v>449001.00780000002</v>
      </c>
    </row>
    <row r="618" spans="1:10">
      <c r="A618" s="39" t="s">
        <v>207</v>
      </c>
      <c r="B618" s="36">
        <v>175</v>
      </c>
      <c r="C618" s="36" t="s">
        <v>174</v>
      </c>
      <c r="D618" s="36" t="s">
        <v>216</v>
      </c>
      <c r="E618" s="40">
        <v>6289335.5700000003</v>
      </c>
      <c r="F618" s="40">
        <v>3403161.18</v>
      </c>
      <c r="G618" s="40">
        <v>20289247.489999998</v>
      </c>
      <c r="H618" s="40">
        <v>9943171.3599999994</v>
      </c>
      <c r="I618" s="40">
        <v>241.30330000000001</v>
      </c>
      <c r="J618" s="40">
        <v>1442863.9118999999</v>
      </c>
    </row>
    <row r="619" spans="1:10">
      <c r="A619" s="39" t="s">
        <v>207</v>
      </c>
      <c r="B619" s="36">
        <v>175</v>
      </c>
      <c r="C619" s="36" t="s">
        <v>174</v>
      </c>
      <c r="D619" s="36" t="s">
        <v>218</v>
      </c>
      <c r="E619" s="40">
        <v>16266.43</v>
      </c>
      <c r="F619" s="40">
        <v>194372.27</v>
      </c>
      <c r="G619" s="40">
        <v>48799.29</v>
      </c>
      <c r="H619" s="40">
        <v>587888.57999999996</v>
      </c>
      <c r="I619" s="40">
        <v>15.162100000000001</v>
      </c>
      <c r="J619" s="40">
        <v>131436.22039999999</v>
      </c>
    </row>
    <row r="620" spans="1:10">
      <c r="A620" s="39" t="s">
        <v>207</v>
      </c>
      <c r="B620" s="36">
        <v>175</v>
      </c>
      <c r="C620" s="36" t="s">
        <v>174</v>
      </c>
      <c r="D620" s="36" t="s">
        <v>219</v>
      </c>
      <c r="E620" s="40">
        <v>0</v>
      </c>
      <c r="F620" s="40">
        <v>0</v>
      </c>
      <c r="G620" s="40">
        <v>0</v>
      </c>
      <c r="H620" s="40">
        <v>0</v>
      </c>
      <c r="I620" s="40">
        <v>1</v>
      </c>
      <c r="J620" s="40">
        <v>1603.2483</v>
      </c>
    </row>
    <row r="621" spans="1:10">
      <c r="A621" s="39" t="s">
        <v>208</v>
      </c>
      <c r="B621" s="36">
        <v>176</v>
      </c>
      <c r="C621" s="36" t="s">
        <v>175</v>
      </c>
      <c r="D621" s="36" t="s">
        <v>216</v>
      </c>
      <c r="E621" s="40">
        <v>0</v>
      </c>
      <c r="F621" s="40">
        <v>0</v>
      </c>
      <c r="G621" s="40">
        <v>0</v>
      </c>
      <c r="H621" s="40">
        <v>0</v>
      </c>
      <c r="I621" s="40">
        <v>3.1533000000000002</v>
      </c>
      <c r="J621" s="40">
        <v>13083.8285</v>
      </c>
    </row>
    <row r="622" spans="1:10">
      <c r="A622" s="39" t="s">
        <v>208</v>
      </c>
      <c r="B622" s="36">
        <v>176</v>
      </c>
      <c r="C622" s="36" t="s">
        <v>175</v>
      </c>
      <c r="D622" s="36" t="s">
        <v>217</v>
      </c>
      <c r="E622" s="40">
        <v>0</v>
      </c>
      <c r="F622" s="40">
        <v>0</v>
      </c>
      <c r="G622" s="40">
        <v>0</v>
      </c>
      <c r="H622" s="40">
        <v>0</v>
      </c>
      <c r="I622" s="40">
        <v>4.5199999999999996</v>
      </c>
      <c r="J622" s="40">
        <v>6526.3365000000003</v>
      </c>
    </row>
    <row r="623" spans="1:10">
      <c r="A623" s="39" t="s">
        <v>208</v>
      </c>
      <c r="B623" s="36">
        <v>176</v>
      </c>
      <c r="C623" s="36" t="s">
        <v>175</v>
      </c>
      <c r="D623" s="36" t="s">
        <v>218</v>
      </c>
      <c r="E623" s="40">
        <v>1422545.44</v>
      </c>
      <c r="F623" s="40">
        <v>1292747.01</v>
      </c>
      <c r="G623" s="40">
        <v>3983389.11</v>
      </c>
      <c r="H623" s="40">
        <v>3852680.71</v>
      </c>
      <c r="I623" s="40">
        <v>59.536999999999999</v>
      </c>
      <c r="J623" s="40">
        <v>157702.5514</v>
      </c>
    </row>
    <row r="624" spans="1:10">
      <c r="A624" s="39" t="s">
        <v>208</v>
      </c>
      <c r="B624" s="36">
        <v>176</v>
      </c>
      <c r="C624" s="36" t="s">
        <v>175</v>
      </c>
      <c r="D624" s="36" t="s">
        <v>219</v>
      </c>
      <c r="E624" s="40">
        <v>457730.68</v>
      </c>
      <c r="F624" s="40">
        <v>393681.9</v>
      </c>
      <c r="G624" s="40">
        <v>1347456.45</v>
      </c>
      <c r="H624" s="40">
        <v>1156443.47</v>
      </c>
      <c r="I624" s="40">
        <v>9.391</v>
      </c>
      <c r="J624" s="40">
        <v>21274.371999999999</v>
      </c>
    </row>
    <row r="625" spans="1:20">
      <c r="A625" s="39" t="s">
        <v>208</v>
      </c>
      <c r="B625" s="36">
        <v>176</v>
      </c>
      <c r="C625" s="36" t="s">
        <v>175</v>
      </c>
      <c r="D625" s="36" t="s">
        <v>220</v>
      </c>
      <c r="E625" s="40">
        <v>1195269.76</v>
      </c>
      <c r="F625" s="40">
        <v>1067444.97</v>
      </c>
      <c r="G625" s="40">
        <v>3429765.09</v>
      </c>
      <c r="H625" s="40">
        <v>3303895.9</v>
      </c>
      <c r="I625" s="40">
        <v>63.495100000000001</v>
      </c>
      <c r="J625" s="40">
        <v>105191.92389999999</v>
      </c>
    </row>
    <row r="626" spans="1:20">
      <c r="A626" s="39" t="s">
        <v>209</v>
      </c>
      <c r="B626" s="36">
        <v>177</v>
      </c>
      <c r="C626" s="36" t="s">
        <v>176</v>
      </c>
      <c r="D626" s="36" t="s">
        <v>216</v>
      </c>
      <c r="E626" s="40">
        <v>102696.01</v>
      </c>
      <c r="F626" s="40">
        <v>0</v>
      </c>
      <c r="G626" s="40">
        <v>333649.17</v>
      </c>
      <c r="H626" s="40">
        <v>0</v>
      </c>
      <c r="I626" s="40">
        <v>7.5</v>
      </c>
      <c r="J626" s="40">
        <v>22731.323199999999</v>
      </c>
    </row>
    <row r="627" spans="1:20">
      <c r="A627" s="39" t="s">
        <v>209</v>
      </c>
      <c r="B627" s="36">
        <v>177</v>
      </c>
      <c r="C627" s="36" t="s">
        <v>176</v>
      </c>
      <c r="D627" s="36" t="s">
        <v>217</v>
      </c>
      <c r="E627" s="40">
        <v>30137.57</v>
      </c>
      <c r="F627" s="40">
        <v>0</v>
      </c>
      <c r="G627" s="40">
        <v>90412.72</v>
      </c>
      <c r="H627" s="40">
        <v>0</v>
      </c>
      <c r="I627" s="40">
        <v>7.95</v>
      </c>
      <c r="J627" s="40">
        <v>7439.3675999999996</v>
      </c>
    </row>
    <row r="628" spans="1:20">
      <c r="A628" s="39" t="s">
        <v>209</v>
      </c>
      <c r="B628" s="36">
        <v>177</v>
      </c>
      <c r="C628" s="36" t="s">
        <v>176</v>
      </c>
      <c r="D628" s="36" t="s">
        <v>218</v>
      </c>
      <c r="E628" s="40">
        <v>390268.51</v>
      </c>
      <c r="F628" s="40">
        <v>478247.36</v>
      </c>
      <c r="G628" s="40">
        <v>1261407.8700000001</v>
      </c>
      <c r="H628" s="40">
        <v>1448689.42</v>
      </c>
      <c r="I628" s="40">
        <v>21.8675</v>
      </c>
      <c r="J628" s="40">
        <v>52487.683700000001</v>
      </c>
    </row>
    <row r="629" spans="1:20">
      <c r="A629" s="39" t="s">
        <v>209</v>
      </c>
      <c r="B629" s="36">
        <v>177</v>
      </c>
      <c r="C629" s="36" t="s">
        <v>176</v>
      </c>
      <c r="D629" s="36" t="s">
        <v>219</v>
      </c>
      <c r="E629" s="40">
        <v>68488.399999999994</v>
      </c>
      <c r="F629" s="40">
        <v>0</v>
      </c>
      <c r="G629" s="40">
        <v>262264.17</v>
      </c>
      <c r="H629" s="40">
        <v>0</v>
      </c>
      <c r="I629" s="40">
        <v>0.34499999999999997</v>
      </c>
      <c r="J629" s="40">
        <v>644.93600000000004</v>
      </c>
    </row>
    <row r="630" spans="1:20">
      <c r="A630" s="39" t="s">
        <v>209</v>
      </c>
      <c r="B630" s="36">
        <v>177</v>
      </c>
      <c r="C630" s="36" t="s">
        <v>176</v>
      </c>
      <c r="D630" s="36" t="s">
        <v>220</v>
      </c>
      <c r="E630" s="40">
        <v>0</v>
      </c>
      <c r="F630" s="40">
        <v>0</v>
      </c>
      <c r="G630" s="40">
        <v>0</v>
      </c>
      <c r="H630" s="40">
        <v>0</v>
      </c>
      <c r="I630" s="40">
        <v>28.625</v>
      </c>
      <c r="J630" s="40">
        <v>38375.901299999998</v>
      </c>
    </row>
    <row r="631" spans="1:20">
      <c r="A631" s="39" t="s">
        <v>210</v>
      </c>
      <c r="B631" s="36">
        <v>178</v>
      </c>
      <c r="C631" s="36" t="s">
        <v>177</v>
      </c>
      <c r="D631" s="36" t="s">
        <v>216</v>
      </c>
      <c r="E631" s="40">
        <v>121584.14</v>
      </c>
      <c r="F631" s="40">
        <v>113021.95</v>
      </c>
      <c r="G631" s="40">
        <v>345982.62</v>
      </c>
      <c r="H631" s="40">
        <v>349683.88</v>
      </c>
      <c r="I631" s="40">
        <v>7.5</v>
      </c>
      <c r="J631" s="40">
        <v>68450.152000000002</v>
      </c>
    </row>
    <row r="632" spans="1:20">
      <c r="A632" s="39" t="s">
        <v>210</v>
      </c>
      <c r="B632" s="36">
        <v>178</v>
      </c>
      <c r="C632" s="36" t="s">
        <v>177</v>
      </c>
      <c r="D632" s="36" t="s">
        <v>217</v>
      </c>
      <c r="E632" s="40">
        <v>40002.74</v>
      </c>
      <c r="F632" s="40">
        <v>0</v>
      </c>
      <c r="G632" s="40">
        <v>119620.65</v>
      </c>
      <c r="H632" s="40">
        <v>0</v>
      </c>
      <c r="I632" s="40">
        <v>3</v>
      </c>
      <c r="J632" s="40">
        <v>31205.3004</v>
      </c>
    </row>
    <row r="633" spans="1:20">
      <c r="A633" s="39" t="s">
        <v>210</v>
      </c>
      <c r="B633" s="36">
        <v>178</v>
      </c>
      <c r="C633" s="36" t="s">
        <v>177</v>
      </c>
      <c r="D633" s="36" t="s">
        <v>218</v>
      </c>
      <c r="E633" s="40">
        <v>107843.38</v>
      </c>
      <c r="F633" s="40">
        <v>0</v>
      </c>
      <c r="G633" s="40">
        <v>323530.14</v>
      </c>
      <c r="H633" s="40">
        <v>0</v>
      </c>
      <c r="I633" s="40">
        <v>0</v>
      </c>
      <c r="J633" s="40">
        <v>0</v>
      </c>
    </row>
    <row r="634" spans="1:20">
      <c r="A634" s="39" t="s">
        <v>210</v>
      </c>
      <c r="B634" s="36">
        <v>178</v>
      </c>
      <c r="C634" s="36" t="s">
        <v>177</v>
      </c>
      <c r="D634" s="36" t="s">
        <v>219</v>
      </c>
      <c r="E634" s="40">
        <v>52736.92</v>
      </c>
      <c r="F634" s="40">
        <v>34856.339999999997</v>
      </c>
      <c r="G634" s="40">
        <v>195394.35</v>
      </c>
      <c r="H634" s="40">
        <v>101485.22</v>
      </c>
      <c r="I634" s="40">
        <v>1</v>
      </c>
      <c r="J634" s="40">
        <v>6762.7332999999999</v>
      </c>
    </row>
    <row r="635" spans="1:20">
      <c r="A635" s="39" t="s">
        <v>210</v>
      </c>
      <c r="B635" s="36">
        <v>178</v>
      </c>
      <c r="C635" s="36" t="s">
        <v>177</v>
      </c>
      <c r="D635" s="36" t="s">
        <v>220</v>
      </c>
      <c r="E635" s="40">
        <v>102995.89</v>
      </c>
      <c r="F635" s="40">
        <v>426267.94</v>
      </c>
      <c r="G635" s="40">
        <v>318691.84000000003</v>
      </c>
      <c r="H635" s="40">
        <v>1017324</v>
      </c>
      <c r="I635" s="40">
        <v>12</v>
      </c>
      <c r="J635" s="40">
        <v>85255.377200000003</v>
      </c>
    </row>
    <row r="636" spans="1:20">
      <c r="A636" s="39" t="s">
        <v>211</v>
      </c>
      <c r="B636" s="36">
        <v>179</v>
      </c>
      <c r="C636" s="36" t="s">
        <v>178</v>
      </c>
      <c r="D636" s="36" t="s">
        <v>216</v>
      </c>
      <c r="E636" s="40">
        <v>44942.26</v>
      </c>
      <c r="F636" s="40">
        <v>0</v>
      </c>
      <c r="G636" s="40">
        <v>124555.96</v>
      </c>
      <c r="H636" s="40">
        <v>0</v>
      </c>
      <c r="I636" s="40">
        <v>31.76</v>
      </c>
      <c r="J636" s="40">
        <v>159282.954</v>
      </c>
    </row>
    <row r="637" spans="1:20">
      <c r="A637" s="39" t="s">
        <v>211</v>
      </c>
      <c r="B637" s="36">
        <v>179</v>
      </c>
      <c r="C637" s="36" t="s">
        <v>178</v>
      </c>
      <c r="D637" s="36" t="s">
        <v>218</v>
      </c>
      <c r="E637" s="40">
        <v>0</v>
      </c>
      <c r="F637" s="40">
        <v>0</v>
      </c>
      <c r="G637" s="40">
        <v>0</v>
      </c>
      <c r="H637" s="40">
        <v>0</v>
      </c>
      <c r="I637" s="40">
        <v>12</v>
      </c>
      <c r="J637" s="40">
        <v>67230.466199999995</v>
      </c>
    </row>
    <row r="638" spans="1:20">
      <c r="A638" s="39" t="s">
        <v>211</v>
      </c>
      <c r="B638" s="36">
        <v>179</v>
      </c>
      <c r="C638" s="36" t="s">
        <v>178</v>
      </c>
      <c r="D638" s="36" t="s">
        <v>219</v>
      </c>
      <c r="E638" s="40">
        <v>0</v>
      </c>
      <c r="F638" s="40">
        <v>0</v>
      </c>
      <c r="G638" s="40">
        <v>0</v>
      </c>
      <c r="H638" s="40">
        <v>0</v>
      </c>
      <c r="I638" s="40">
        <v>4</v>
      </c>
      <c r="J638" s="40">
        <v>17343.664100000002</v>
      </c>
    </row>
    <row r="639" spans="1:20" s="8" customFormat="1">
      <c r="A639" s="39" t="s">
        <v>211</v>
      </c>
      <c r="B639" s="36">
        <v>179</v>
      </c>
      <c r="C639" s="36" t="s">
        <v>178</v>
      </c>
      <c r="D639" s="36" t="s">
        <v>220</v>
      </c>
      <c r="E639" s="40">
        <v>766169.22</v>
      </c>
      <c r="F639" s="40">
        <v>925704.33</v>
      </c>
      <c r="G639" s="40">
        <v>2437512.3199999998</v>
      </c>
      <c r="H639" s="40">
        <v>2886741.9</v>
      </c>
      <c r="I639" s="40">
        <v>31</v>
      </c>
      <c r="J639" s="40">
        <v>120976.958</v>
      </c>
      <c r="K639" s="17"/>
      <c r="L639" s="17"/>
      <c r="M639" s="17"/>
      <c r="N639" s="17"/>
      <c r="O639" s="17"/>
      <c r="P639" s="17"/>
      <c r="Q639" s="17"/>
      <c r="R639" s="17"/>
      <c r="S639" s="17"/>
      <c r="T639" s="17"/>
    </row>
    <row r="640" spans="1:20" s="8" customFormat="1">
      <c r="A640" s="39" t="s">
        <v>212</v>
      </c>
      <c r="B640" s="36">
        <v>180</v>
      </c>
      <c r="C640" s="36" t="s">
        <v>179</v>
      </c>
      <c r="D640" s="36" t="s">
        <v>216</v>
      </c>
      <c r="E640" s="40">
        <v>1813099.25</v>
      </c>
      <c r="F640" s="40">
        <v>2002949.62</v>
      </c>
      <c r="G640" s="40">
        <v>4979349.5599999996</v>
      </c>
      <c r="H640" s="40">
        <v>5517432.9400000004</v>
      </c>
      <c r="I640" s="40">
        <v>0</v>
      </c>
      <c r="J640" s="40">
        <v>0</v>
      </c>
      <c r="K640" s="17"/>
      <c r="L640" s="17"/>
      <c r="M640" s="17"/>
      <c r="N640" s="17"/>
      <c r="O640" s="17"/>
      <c r="P640" s="17"/>
      <c r="Q640" s="17"/>
      <c r="R640" s="17"/>
      <c r="S640" s="17"/>
      <c r="T640" s="17"/>
    </row>
    <row r="641" spans="1:10">
      <c r="A641" s="39" t="s">
        <v>203</v>
      </c>
      <c r="B641" s="36">
        <v>181</v>
      </c>
      <c r="C641" s="36" t="s">
        <v>180</v>
      </c>
      <c r="D641" s="36" t="s">
        <v>216</v>
      </c>
      <c r="E641" s="40">
        <v>0</v>
      </c>
      <c r="F641" s="40">
        <v>0</v>
      </c>
      <c r="G641" s="40">
        <v>0</v>
      </c>
      <c r="H641" s="40">
        <v>0</v>
      </c>
      <c r="I641" s="40">
        <v>1</v>
      </c>
      <c r="J641" s="40">
        <v>12392.7075</v>
      </c>
    </row>
    <row r="642" spans="1:10">
      <c r="A642" s="39" t="s">
        <v>203</v>
      </c>
      <c r="B642" s="36">
        <v>181</v>
      </c>
      <c r="C642" s="36" t="s">
        <v>180</v>
      </c>
      <c r="D642" s="36" t="s">
        <v>218</v>
      </c>
      <c r="E642" s="40">
        <v>194981.72</v>
      </c>
      <c r="F642" s="40">
        <v>0</v>
      </c>
      <c r="G642" s="40">
        <v>182574.4</v>
      </c>
      <c r="H642" s="40">
        <v>0</v>
      </c>
      <c r="I642" s="40">
        <v>30.5</v>
      </c>
      <c r="J642" s="40">
        <v>144254.10079999999</v>
      </c>
    </row>
    <row r="643" spans="1:10">
      <c r="A643" s="39" t="s">
        <v>203</v>
      </c>
      <c r="B643" s="36">
        <v>181</v>
      </c>
      <c r="C643" s="36" t="s">
        <v>180</v>
      </c>
      <c r="D643" s="36" t="s">
        <v>219</v>
      </c>
      <c r="E643" s="40">
        <v>0</v>
      </c>
      <c r="F643" s="40">
        <v>0</v>
      </c>
      <c r="G643" s="40">
        <v>0</v>
      </c>
      <c r="H643" s="40">
        <v>0</v>
      </c>
      <c r="I643" s="40">
        <v>3.5</v>
      </c>
      <c r="J643" s="40">
        <v>25777.314699999999</v>
      </c>
    </row>
    <row r="644" spans="1:10">
      <c r="A644" s="39" t="s">
        <v>203</v>
      </c>
      <c r="B644" s="36">
        <v>181</v>
      </c>
      <c r="C644" s="36" t="s">
        <v>180</v>
      </c>
      <c r="D644" s="36" t="s">
        <v>220</v>
      </c>
      <c r="E644" s="40">
        <v>467869.28</v>
      </c>
      <c r="F644" s="40">
        <v>148819.26</v>
      </c>
      <c r="G644" s="40">
        <v>1594622.14</v>
      </c>
      <c r="H644" s="40">
        <v>440432.17</v>
      </c>
      <c r="I644" s="40">
        <v>11.25</v>
      </c>
      <c r="J644" s="40">
        <v>62949.884899999997</v>
      </c>
    </row>
    <row r="645" spans="1:10">
      <c r="A645" s="39" t="s">
        <v>204</v>
      </c>
      <c r="B645" s="36">
        <v>182</v>
      </c>
      <c r="C645" s="36" t="s">
        <v>181</v>
      </c>
      <c r="D645" s="36" t="s">
        <v>216</v>
      </c>
      <c r="E645" s="40">
        <v>2396482.64</v>
      </c>
      <c r="F645" s="40">
        <v>1514510.66</v>
      </c>
      <c r="G645" s="40">
        <v>7214379.5099999998</v>
      </c>
      <c r="H645" s="40">
        <v>4588963.05</v>
      </c>
      <c r="I645" s="40">
        <v>139.7345</v>
      </c>
      <c r="J645" s="40">
        <v>1096375.0522</v>
      </c>
    </row>
    <row r="646" spans="1:10">
      <c r="A646" s="39" t="s">
        <v>204</v>
      </c>
      <c r="B646" s="36">
        <v>182</v>
      </c>
      <c r="C646" s="36" t="s">
        <v>181</v>
      </c>
      <c r="D646" s="36" t="s">
        <v>217</v>
      </c>
      <c r="E646" s="40">
        <v>0</v>
      </c>
      <c r="F646" s="40">
        <v>0</v>
      </c>
      <c r="G646" s="40">
        <v>0</v>
      </c>
      <c r="H646" s="40">
        <v>0</v>
      </c>
      <c r="I646" s="40">
        <v>1.6</v>
      </c>
      <c r="J646" s="40">
        <v>10474.481100000001</v>
      </c>
    </row>
    <row r="647" spans="1:10">
      <c r="A647" s="39" t="s">
        <v>204</v>
      </c>
      <c r="B647" s="36">
        <v>182</v>
      </c>
      <c r="C647" s="36" t="s">
        <v>181</v>
      </c>
      <c r="D647" s="36" t="s">
        <v>218</v>
      </c>
      <c r="E647" s="40">
        <v>837038.81</v>
      </c>
      <c r="F647" s="40">
        <v>684916.37</v>
      </c>
      <c r="G647" s="40">
        <v>2334831.86</v>
      </c>
      <c r="H647" s="40">
        <v>2441736.89</v>
      </c>
      <c r="I647" s="40">
        <v>17.23</v>
      </c>
      <c r="J647" s="40">
        <v>138846.4774</v>
      </c>
    </row>
    <row r="648" spans="1:10">
      <c r="A648" s="39" t="s">
        <v>205</v>
      </c>
      <c r="B648" s="36">
        <v>183</v>
      </c>
      <c r="C648" s="36" t="s">
        <v>182</v>
      </c>
      <c r="D648" s="36" t="s">
        <v>216</v>
      </c>
      <c r="E648" s="40">
        <v>234348.29</v>
      </c>
      <c r="F648" s="40">
        <v>352941.31</v>
      </c>
      <c r="G648" s="40">
        <v>617598.78</v>
      </c>
      <c r="H648" s="40">
        <v>934244.69</v>
      </c>
      <c r="I648" s="40">
        <v>85.995900000000006</v>
      </c>
      <c r="J648" s="40">
        <v>543002.6507</v>
      </c>
    </row>
    <row r="649" spans="1:10">
      <c r="A649" s="39" t="s">
        <v>205</v>
      </c>
      <c r="B649" s="36">
        <v>183</v>
      </c>
      <c r="C649" s="36" t="s">
        <v>182</v>
      </c>
      <c r="D649" s="36" t="s">
        <v>217</v>
      </c>
      <c r="E649" s="40">
        <v>6938484</v>
      </c>
      <c r="F649" s="40">
        <v>7946387</v>
      </c>
      <c r="G649" s="40">
        <v>20992803.620000001</v>
      </c>
      <c r="H649" s="40">
        <v>21860322.899999999</v>
      </c>
      <c r="I649" s="40">
        <v>996.17</v>
      </c>
      <c r="J649" s="40">
        <v>3294470.3555999999</v>
      </c>
    </row>
    <row r="650" spans="1:10">
      <c r="A650" s="39" t="s">
        <v>205</v>
      </c>
      <c r="B650" s="36">
        <v>183</v>
      </c>
      <c r="C650" s="36" t="s">
        <v>182</v>
      </c>
      <c r="D650" s="36" t="s">
        <v>218</v>
      </c>
      <c r="E650" s="40">
        <v>135069.38</v>
      </c>
      <c r="F650" s="40">
        <v>124774.89</v>
      </c>
      <c r="G650" s="40">
        <v>347424.13</v>
      </c>
      <c r="H650" s="40">
        <v>453862.45</v>
      </c>
      <c r="I650" s="40">
        <v>7.5320999999999998</v>
      </c>
      <c r="J650" s="40">
        <v>49351.867200000001</v>
      </c>
    </row>
    <row r="651" spans="1:10">
      <c r="A651" s="39" t="s">
        <v>205</v>
      </c>
      <c r="B651" s="36">
        <v>183</v>
      </c>
      <c r="C651" s="36" t="s">
        <v>182</v>
      </c>
      <c r="D651" s="36" t="s">
        <v>219</v>
      </c>
      <c r="E651" s="40">
        <v>18565.96</v>
      </c>
      <c r="F651" s="40">
        <v>18565.96</v>
      </c>
      <c r="G651" s="40">
        <v>55697.87</v>
      </c>
      <c r="H651" s="40">
        <v>55697.87</v>
      </c>
      <c r="I651" s="40">
        <v>3.3386999999999998</v>
      </c>
      <c r="J651" s="40">
        <v>23937.5887</v>
      </c>
    </row>
    <row r="652" spans="1:10">
      <c r="A652" s="39" t="s">
        <v>205</v>
      </c>
      <c r="B652" s="36">
        <v>183</v>
      </c>
      <c r="C652" s="36" t="s">
        <v>182</v>
      </c>
      <c r="D652" s="36" t="s">
        <v>220</v>
      </c>
      <c r="E652" s="40">
        <v>0</v>
      </c>
      <c r="F652" s="40">
        <v>0</v>
      </c>
      <c r="G652" s="40">
        <v>0</v>
      </c>
      <c r="H652" s="40">
        <v>0</v>
      </c>
      <c r="I652" s="40">
        <v>7.9878999999999998</v>
      </c>
      <c r="J652" s="40">
        <v>47092.1826</v>
      </c>
    </row>
    <row r="653" spans="1:10">
      <c r="A653" s="39" t="s">
        <v>206</v>
      </c>
      <c r="B653" s="36">
        <v>184</v>
      </c>
      <c r="C653" s="36" t="s">
        <v>183</v>
      </c>
      <c r="D653" s="36" t="s">
        <v>216</v>
      </c>
      <c r="E653" s="40">
        <v>754973.39</v>
      </c>
      <c r="F653" s="40">
        <v>-695157.09</v>
      </c>
      <c r="G653" s="40">
        <v>776468.53</v>
      </c>
      <c r="H653" s="40">
        <v>-991264.49</v>
      </c>
      <c r="I653" s="40">
        <v>10.574999999999999</v>
      </c>
      <c r="J653" s="40">
        <v>99071.653099999996</v>
      </c>
    </row>
    <row r="654" spans="1:10">
      <c r="A654" s="39" t="s">
        <v>206</v>
      </c>
      <c r="B654" s="36">
        <v>184</v>
      </c>
      <c r="C654" s="36" t="s">
        <v>183</v>
      </c>
      <c r="D654" s="36" t="s">
        <v>217</v>
      </c>
      <c r="E654" s="40">
        <v>0</v>
      </c>
      <c r="F654" s="40">
        <v>0</v>
      </c>
      <c r="G654" s="40">
        <v>0</v>
      </c>
      <c r="H654" s="40">
        <v>0</v>
      </c>
      <c r="I654" s="40">
        <v>15.237500000000001</v>
      </c>
      <c r="J654" s="40">
        <v>42781.68</v>
      </c>
    </row>
    <row r="655" spans="1:10">
      <c r="A655" s="39" t="s">
        <v>206</v>
      </c>
      <c r="B655" s="36">
        <v>184</v>
      </c>
      <c r="C655" s="36" t="s">
        <v>183</v>
      </c>
      <c r="D655" s="36" t="s">
        <v>218</v>
      </c>
      <c r="E655" s="40">
        <v>3604086.37</v>
      </c>
      <c r="F655" s="40">
        <v>3507798.37</v>
      </c>
      <c r="G655" s="40">
        <v>10690724.810000001</v>
      </c>
      <c r="H655" s="40">
        <v>10859691.050000001</v>
      </c>
      <c r="I655" s="40">
        <v>135.84</v>
      </c>
      <c r="J655" s="40">
        <v>904906.13800000004</v>
      </c>
    </row>
    <row r="656" spans="1:10">
      <c r="A656" s="39" t="s">
        <v>206</v>
      </c>
      <c r="B656" s="36">
        <v>184</v>
      </c>
      <c r="C656" s="36" t="s">
        <v>183</v>
      </c>
      <c r="D656" s="36" t="s">
        <v>219</v>
      </c>
      <c r="E656" s="40">
        <v>2284482.44</v>
      </c>
      <c r="F656" s="40">
        <v>3429297.22</v>
      </c>
      <c r="G656" s="40">
        <v>7671107.4100000001</v>
      </c>
      <c r="H656" s="40">
        <v>10375766.310000001</v>
      </c>
      <c r="I656" s="40">
        <v>73.739999999999995</v>
      </c>
      <c r="J656" s="40">
        <v>585421.53410000005</v>
      </c>
    </row>
    <row r="657" spans="1:10">
      <c r="A657" s="39" t="s">
        <v>206</v>
      </c>
      <c r="B657" s="36">
        <v>184</v>
      </c>
      <c r="C657" s="36" t="s">
        <v>183</v>
      </c>
      <c r="D657" s="36" t="s">
        <v>220</v>
      </c>
      <c r="E657" s="40">
        <v>3155960.06</v>
      </c>
      <c r="F657" s="40">
        <v>4774580.76</v>
      </c>
      <c r="G657" s="40">
        <v>9945460.3200000003</v>
      </c>
      <c r="H657" s="40">
        <v>12613634.5</v>
      </c>
      <c r="I657" s="40">
        <v>239.76</v>
      </c>
      <c r="J657" s="40">
        <v>1415122.2301</v>
      </c>
    </row>
    <row r="658" spans="1:10">
      <c r="A658" s="39" t="s">
        <v>207</v>
      </c>
      <c r="B658" s="36">
        <v>185</v>
      </c>
      <c r="C658" s="36" t="s">
        <v>184</v>
      </c>
      <c r="D658" s="36" t="s">
        <v>216</v>
      </c>
      <c r="E658" s="40">
        <v>0</v>
      </c>
      <c r="F658" s="40">
        <v>0</v>
      </c>
      <c r="G658" s="40">
        <v>0</v>
      </c>
      <c r="H658" s="40">
        <v>0</v>
      </c>
      <c r="I658" s="40">
        <v>4</v>
      </c>
      <c r="J658" s="40">
        <v>31179.493399999999</v>
      </c>
    </row>
    <row r="659" spans="1:10">
      <c r="A659" s="39" t="s">
        <v>207</v>
      </c>
      <c r="B659" s="36">
        <v>185</v>
      </c>
      <c r="C659" s="36" t="s">
        <v>184</v>
      </c>
      <c r="D659" s="36" t="s">
        <v>217</v>
      </c>
      <c r="E659" s="40">
        <v>339792.51</v>
      </c>
      <c r="F659" s="40">
        <v>388340.29</v>
      </c>
      <c r="G659" s="40">
        <v>1092046.8999999999</v>
      </c>
      <c r="H659" s="40">
        <v>1218374.8700000001</v>
      </c>
      <c r="I659" s="40">
        <v>16.95</v>
      </c>
      <c r="J659" s="40">
        <v>72472.820399999997</v>
      </c>
    </row>
    <row r="660" spans="1:10">
      <c r="A660" s="39" t="s">
        <v>208</v>
      </c>
      <c r="B660" s="36">
        <v>186</v>
      </c>
      <c r="C660" s="36" t="s">
        <v>185</v>
      </c>
      <c r="D660" s="36" t="s">
        <v>217</v>
      </c>
      <c r="E660" s="40">
        <v>1932155.5</v>
      </c>
      <c r="F660" s="40">
        <v>2296817.9300000002</v>
      </c>
      <c r="G660" s="40">
        <v>5401848.1900000004</v>
      </c>
      <c r="H660" s="40">
        <v>7780696.2000000002</v>
      </c>
      <c r="I660" s="40">
        <v>149.80000000000001</v>
      </c>
      <c r="J660" s="40">
        <v>603736.96279999998</v>
      </c>
    </row>
    <row r="661" spans="1:10">
      <c r="A661" s="39" t="s">
        <v>209</v>
      </c>
      <c r="B661" s="36">
        <v>187</v>
      </c>
      <c r="C661" s="36" t="s">
        <v>186</v>
      </c>
      <c r="D661" s="36" t="s">
        <v>216</v>
      </c>
      <c r="E661" s="40">
        <v>8833079.4299999997</v>
      </c>
      <c r="F661" s="40">
        <v>6494049.1200000001</v>
      </c>
      <c r="G661" s="40">
        <v>21298171.210000001</v>
      </c>
      <c r="H661" s="40">
        <v>18568884.539999999</v>
      </c>
      <c r="I661" s="40">
        <v>483.68360000000001</v>
      </c>
      <c r="J661" s="40">
        <v>3069574.4134</v>
      </c>
    </row>
    <row r="662" spans="1:10">
      <c r="A662" s="39" t="s">
        <v>209</v>
      </c>
      <c r="B662" s="36">
        <v>187</v>
      </c>
      <c r="C662" s="36" t="s">
        <v>186</v>
      </c>
      <c r="D662" s="36" t="s">
        <v>217</v>
      </c>
      <c r="E662" s="40">
        <v>8317</v>
      </c>
      <c r="F662" s="40">
        <v>0</v>
      </c>
      <c r="G662" s="40">
        <v>25964</v>
      </c>
      <c r="H662" s="40">
        <v>0</v>
      </c>
      <c r="I662" s="40">
        <v>1.65</v>
      </c>
      <c r="J662" s="40">
        <v>4307.8406999999997</v>
      </c>
    </row>
    <row r="663" spans="1:10">
      <c r="A663" s="39" t="s">
        <v>209</v>
      </c>
      <c r="B663" s="36">
        <v>187</v>
      </c>
      <c r="C663" s="36" t="s">
        <v>186</v>
      </c>
      <c r="D663" s="36" t="s">
        <v>218</v>
      </c>
      <c r="E663" s="40">
        <v>5999508.0199999996</v>
      </c>
      <c r="F663" s="40">
        <v>6896141.9900000002</v>
      </c>
      <c r="G663" s="40">
        <v>19499364.170000002</v>
      </c>
      <c r="H663" s="40">
        <v>20150665.16</v>
      </c>
      <c r="I663" s="40">
        <v>157.5291</v>
      </c>
      <c r="J663" s="40">
        <v>1035199.6975</v>
      </c>
    </row>
    <row r="664" spans="1:10">
      <c r="A664" s="39" t="s">
        <v>209</v>
      </c>
      <c r="B664" s="36">
        <v>187</v>
      </c>
      <c r="C664" s="36" t="s">
        <v>186</v>
      </c>
      <c r="D664" s="36" t="s">
        <v>219</v>
      </c>
      <c r="E664" s="40">
        <v>4799877.9400000004</v>
      </c>
      <c r="F664" s="40">
        <v>5336918.0599999996</v>
      </c>
      <c r="G664" s="40">
        <v>14541585.880000001</v>
      </c>
      <c r="H664" s="40">
        <v>16199650.060000001</v>
      </c>
      <c r="I664" s="40">
        <v>101.0526</v>
      </c>
      <c r="J664" s="40">
        <v>659240.94330000004</v>
      </c>
    </row>
    <row r="665" spans="1:10">
      <c r="A665" s="39" t="s">
        <v>209</v>
      </c>
      <c r="B665" s="36">
        <v>187</v>
      </c>
      <c r="C665" s="36" t="s">
        <v>186</v>
      </c>
      <c r="D665" s="36" t="s">
        <v>220</v>
      </c>
      <c r="E665" s="40">
        <v>3560052.83</v>
      </c>
      <c r="F665" s="40">
        <v>6094089.4800000004</v>
      </c>
      <c r="G665" s="40">
        <v>13883244.07</v>
      </c>
      <c r="H665" s="40">
        <v>18263488.670000002</v>
      </c>
      <c r="I665" s="40">
        <v>280.20600000000002</v>
      </c>
      <c r="J665" s="40">
        <v>1590735.3765</v>
      </c>
    </row>
    <row r="666" spans="1:10">
      <c r="A666" s="39" t="s">
        <v>210</v>
      </c>
      <c r="B666" s="36">
        <v>188</v>
      </c>
      <c r="C666" s="36" t="s">
        <v>187</v>
      </c>
      <c r="D666" s="36" t="s">
        <v>216</v>
      </c>
      <c r="E666" s="40">
        <v>0</v>
      </c>
      <c r="F666" s="40">
        <v>1123913.54</v>
      </c>
      <c r="G666" s="40">
        <v>93233</v>
      </c>
      <c r="H666" s="40">
        <v>2287522.31</v>
      </c>
      <c r="I666" s="40">
        <v>133.5</v>
      </c>
      <c r="J666" s="40">
        <v>1184288.808</v>
      </c>
    </row>
    <row r="667" spans="1:10">
      <c r="A667" s="39" t="s">
        <v>210</v>
      </c>
      <c r="B667" s="36">
        <v>188</v>
      </c>
      <c r="C667" s="36" t="s">
        <v>187</v>
      </c>
      <c r="D667" s="36" t="s">
        <v>217</v>
      </c>
      <c r="E667" s="40">
        <v>0</v>
      </c>
      <c r="F667" s="40">
        <v>0</v>
      </c>
      <c r="G667" s="40">
        <v>0</v>
      </c>
      <c r="H667" s="40">
        <v>0</v>
      </c>
      <c r="I667" s="40">
        <v>0.6</v>
      </c>
      <c r="J667" s="40">
        <v>5510.5919999999996</v>
      </c>
    </row>
    <row r="668" spans="1:10">
      <c r="A668" s="39" t="s">
        <v>210</v>
      </c>
      <c r="B668" s="36">
        <v>188</v>
      </c>
      <c r="C668" s="36" t="s">
        <v>187</v>
      </c>
      <c r="D668" s="36" t="s">
        <v>218</v>
      </c>
      <c r="E668" s="40">
        <v>2510824.62</v>
      </c>
      <c r="F668" s="40">
        <v>0</v>
      </c>
      <c r="G668" s="40">
        <v>10272845.17</v>
      </c>
      <c r="H668" s="40">
        <v>0</v>
      </c>
      <c r="I668" s="40">
        <v>0</v>
      </c>
      <c r="J668" s="40">
        <v>0</v>
      </c>
    </row>
    <row r="669" spans="1:10">
      <c r="A669" s="39" t="s">
        <v>211</v>
      </c>
      <c r="B669" s="36">
        <v>189</v>
      </c>
      <c r="C669" s="36" t="s">
        <v>188</v>
      </c>
      <c r="D669" s="36" t="s">
        <v>216</v>
      </c>
      <c r="E669" s="40">
        <v>0</v>
      </c>
      <c r="F669" s="40">
        <v>0</v>
      </c>
      <c r="G669" s="40">
        <v>0</v>
      </c>
      <c r="H669" s="40">
        <v>0</v>
      </c>
      <c r="I669" s="40">
        <v>5.7476000000000003</v>
      </c>
      <c r="J669" s="40">
        <v>43207.761599999998</v>
      </c>
    </row>
    <row r="670" spans="1:10">
      <c r="A670" s="39" t="s">
        <v>211</v>
      </c>
      <c r="B670" s="36">
        <v>189</v>
      </c>
      <c r="C670" s="36" t="s">
        <v>188</v>
      </c>
      <c r="D670" s="36" t="s">
        <v>218</v>
      </c>
      <c r="E670" s="40">
        <v>1639896.55</v>
      </c>
      <c r="F670" s="40">
        <v>1703523.49</v>
      </c>
      <c r="G670" s="40">
        <v>4536413.24</v>
      </c>
      <c r="H670" s="40">
        <v>4000826.3</v>
      </c>
      <c r="I670" s="40">
        <v>43.52</v>
      </c>
      <c r="J670" s="40">
        <v>335902.86330000003</v>
      </c>
    </row>
    <row r="671" spans="1:10">
      <c r="A671" s="39" t="s">
        <v>211</v>
      </c>
      <c r="B671" s="36">
        <v>189</v>
      </c>
      <c r="C671" s="36" t="s">
        <v>188</v>
      </c>
      <c r="D671" s="36" t="s">
        <v>219</v>
      </c>
      <c r="E671" s="40">
        <v>210437.4</v>
      </c>
      <c r="F671" s="40">
        <v>183676.47</v>
      </c>
      <c r="G671" s="40">
        <v>892303.72</v>
      </c>
      <c r="H671" s="40">
        <v>567970.35</v>
      </c>
      <c r="I671" s="40">
        <v>8.0500000000000007</v>
      </c>
      <c r="J671" s="40">
        <v>66688.664099999995</v>
      </c>
    </row>
    <row r="672" spans="1:10">
      <c r="A672" s="39" t="s">
        <v>211</v>
      </c>
      <c r="B672" s="36">
        <v>189</v>
      </c>
      <c r="C672" s="36" t="s">
        <v>188</v>
      </c>
      <c r="D672" s="36" t="s">
        <v>220</v>
      </c>
      <c r="E672" s="40">
        <v>338317.74</v>
      </c>
      <c r="F672" s="40">
        <v>315197.65999999997</v>
      </c>
      <c r="G672" s="40">
        <v>968900.31</v>
      </c>
      <c r="H672" s="40">
        <v>1106719.46</v>
      </c>
      <c r="I672" s="40">
        <v>17.5</v>
      </c>
      <c r="J672" s="40">
        <v>112171.77710000001</v>
      </c>
    </row>
    <row r="673" spans="1:10">
      <c r="A673" s="39" t="s">
        <v>212</v>
      </c>
      <c r="B673" s="36">
        <v>190</v>
      </c>
      <c r="C673" s="36" t="s">
        <v>189</v>
      </c>
      <c r="D673" s="36" t="s">
        <v>218</v>
      </c>
      <c r="E673" s="40">
        <v>565347.44999999995</v>
      </c>
      <c r="F673" s="40">
        <v>730182.6</v>
      </c>
      <c r="G673" s="40">
        <v>1824825.51</v>
      </c>
      <c r="H673" s="40">
        <v>1813313.3</v>
      </c>
      <c r="I673" s="40">
        <v>7.9</v>
      </c>
      <c r="J673" s="40">
        <v>68932.456999999995</v>
      </c>
    </row>
    <row r="674" spans="1:10">
      <c r="A674" s="39" t="s">
        <v>212</v>
      </c>
      <c r="B674" s="36">
        <v>190</v>
      </c>
      <c r="C674" s="36" t="s">
        <v>189</v>
      </c>
      <c r="D674" s="36" t="s">
        <v>219</v>
      </c>
      <c r="E674" s="40">
        <v>2568.7800000000002</v>
      </c>
      <c r="F674" s="40">
        <v>47486.93</v>
      </c>
      <c r="G674" s="40">
        <v>-9442.11</v>
      </c>
      <c r="H674" s="40">
        <v>179099.04</v>
      </c>
      <c r="I674" s="40">
        <v>0.3</v>
      </c>
      <c r="J674" s="40">
        <v>3500.1745999999998</v>
      </c>
    </row>
    <row r="675" spans="1:10">
      <c r="A675" s="39" t="s">
        <v>212</v>
      </c>
      <c r="B675" s="36">
        <v>190</v>
      </c>
      <c r="C675" s="36" t="s">
        <v>189</v>
      </c>
      <c r="D675" s="36" t="s">
        <v>220</v>
      </c>
      <c r="E675" s="40">
        <v>-10668.84</v>
      </c>
      <c r="F675" s="40">
        <v>48993.85</v>
      </c>
      <c r="G675" s="40">
        <v>0</v>
      </c>
      <c r="H675" s="40">
        <v>146981.54</v>
      </c>
      <c r="I675" s="40">
        <v>2.25</v>
      </c>
      <c r="J675" s="40">
        <v>12910.930899999999</v>
      </c>
    </row>
    <row r="676" spans="1:10">
      <c r="A676" s="39" t="s">
        <v>203</v>
      </c>
      <c r="B676" s="36">
        <v>191</v>
      </c>
      <c r="C676" s="36" t="s">
        <v>190</v>
      </c>
      <c r="D676" s="36" t="s">
        <v>216</v>
      </c>
      <c r="E676" s="40">
        <v>558019.09</v>
      </c>
      <c r="F676" s="40">
        <v>134478.41</v>
      </c>
      <c r="G676" s="40">
        <v>1422403.06</v>
      </c>
      <c r="H676" s="40">
        <v>394117.65</v>
      </c>
      <c r="I676" s="40">
        <v>0.98670000000000002</v>
      </c>
      <c r="J676" s="40">
        <v>8232.8258000000005</v>
      </c>
    </row>
    <row r="677" spans="1:10">
      <c r="A677" s="39" t="s">
        <v>203</v>
      </c>
      <c r="B677" s="36">
        <v>191</v>
      </c>
      <c r="C677" s="36" t="s">
        <v>190</v>
      </c>
      <c r="D677" s="36" t="s">
        <v>218</v>
      </c>
      <c r="E677" s="40">
        <v>0</v>
      </c>
      <c r="F677" s="40">
        <v>0</v>
      </c>
      <c r="G677" s="40">
        <v>0</v>
      </c>
      <c r="H677" s="40">
        <v>0</v>
      </c>
      <c r="I677" s="40">
        <v>1.5</v>
      </c>
      <c r="J677" s="40">
        <v>5802.33</v>
      </c>
    </row>
    <row r="678" spans="1:10">
      <c r="A678" s="39" t="s">
        <v>203</v>
      </c>
      <c r="B678" s="36">
        <v>191</v>
      </c>
      <c r="C678" s="36" t="s">
        <v>190</v>
      </c>
      <c r="D678" s="36" t="s">
        <v>220</v>
      </c>
      <c r="E678" s="40">
        <v>0</v>
      </c>
      <c r="F678" s="40">
        <v>223427.13</v>
      </c>
      <c r="G678" s="40">
        <v>-136412.26</v>
      </c>
      <c r="H678" s="40">
        <v>641448.64</v>
      </c>
      <c r="I678" s="40">
        <v>17.8</v>
      </c>
      <c r="J678" s="40">
        <v>110027.5821</v>
      </c>
    </row>
    <row r="679" spans="1:10">
      <c r="A679" s="39" t="s">
        <v>204</v>
      </c>
      <c r="B679" s="36">
        <v>192</v>
      </c>
      <c r="C679" s="36" t="s">
        <v>191</v>
      </c>
      <c r="D679" s="36" t="s">
        <v>216</v>
      </c>
      <c r="E679" s="40">
        <v>98822.24</v>
      </c>
      <c r="F679" s="40">
        <v>0</v>
      </c>
      <c r="G679" s="40">
        <v>381642.95</v>
      </c>
      <c r="H679" s="40">
        <v>0</v>
      </c>
      <c r="I679" s="40">
        <v>2.25</v>
      </c>
      <c r="J679" s="40">
        <v>22762.413799999998</v>
      </c>
    </row>
    <row r="680" spans="1:10">
      <c r="A680" s="39" t="s">
        <v>204</v>
      </c>
      <c r="B680" s="36">
        <v>192</v>
      </c>
      <c r="C680" s="36" t="s">
        <v>191</v>
      </c>
      <c r="D680" s="36" t="s">
        <v>217</v>
      </c>
      <c r="E680" s="40">
        <v>1920255.83</v>
      </c>
      <c r="F680" s="40">
        <v>2387388.4700000002</v>
      </c>
      <c r="G680" s="40">
        <v>770652.49</v>
      </c>
      <c r="H680" s="40">
        <v>6881297.6799999997</v>
      </c>
      <c r="I680" s="40">
        <v>783.43499999999995</v>
      </c>
      <c r="J680" s="40">
        <v>632487.00789999997</v>
      </c>
    </row>
    <row r="681" spans="1:10">
      <c r="A681" s="39" t="s">
        <v>204</v>
      </c>
      <c r="B681" s="36">
        <v>192</v>
      </c>
      <c r="C681" s="36" t="s">
        <v>191</v>
      </c>
      <c r="D681" s="36" t="s">
        <v>218</v>
      </c>
      <c r="E681" s="40">
        <v>2985939.51</v>
      </c>
      <c r="F681" s="40">
        <v>2793683.21</v>
      </c>
      <c r="G681" s="40">
        <v>14544313</v>
      </c>
      <c r="H681" s="40">
        <v>6234135.8700000001</v>
      </c>
      <c r="I681" s="40">
        <v>63.89</v>
      </c>
      <c r="J681" s="40">
        <v>228123.8504</v>
      </c>
    </row>
    <row r="682" spans="1:10">
      <c r="A682" s="39" t="s">
        <v>204</v>
      </c>
      <c r="B682" s="36">
        <v>192</v>
      </c>
      <c r="C682" s="36" t="s">
        <v>191</v>
      </c>
      <c r="D682" s="36" t="s">
        <v>219</v>
      </c>
      <c r="E682" s="40">
        <v>0</v>
      </c>
      <c r="F682" s="40">
        <v>0</v>
      </c>
      <c r="G682" s="40">
        <v>0</v>
      </c>
      <c r="H682" s="40">
        <v>0</v>
      </c>
      <c r="I682" s="40">
        <v>3.44</v>
      </c>
      <c r="J682" s="40">
        <v>7167.1620000000003</v>
      </c>
    </row>
    <row r="683" spans="1:10">
      <c r="A683" s="39" t="s">
        <v>204</v>
      </c>
      <c r="B683" s="36">
        <v>192</v>
      </c>
      <c r="C683" s="36" t="s">
        <v>191</v>
      </c>
      <c r="D683" s="36" t="s">
        <v>220</v>
      </c>
      <c r="E683" s="40">
        <v>-29699.95</v>
      </c>
      <c r="F683" s="40">
        <v>0</v>
      </c>
      <c r="G683" s="40">
        <v>-119019.24</v>
      </c>
      <c r="H683" s="40">
        <v>0</v>
      </c>
      <c r="I683" s="40">
        <v>7.42</v>
      </c>
      <c r="J683" s="40">
        <v>18914.8397</v>
      </c>
    </row>
    <row r="684" spans="1:10">
      <c r="A684" s="39" t="s">
        <v>205</v>
      </c>
      <c r="B684" s="36">
        <v>193</v>
      </c>
      <c r="C684" s="36" t="s">
        <v>192</v>
      </c>
      <c r="D684" s="36" t="s">
        <v>216</v>
      </c>
      <c r="E684" s="40">
        <v>1916446.61</v>
      </c>
      <c r="F684" s="40">
        <v>928272.1</v>
      </c>
      <c r="G684" s="40">
        <v>5595230.0800000001</v>
      </c>
      <c r="H684" s="40">
        <v>2384397.62</v>
      </c>
      <c r="I684" s="40">
        <v>8.0500000000000007</v>
      </c>
      <c r="J684" s="40">
        <v>100388.69010000001</v>
      </c>
    </row>
    <row r="685" spans="1:10">
      <c r="A685" s="39" t="s">
        <v>205</v>
      </c>
      <c r="B685" s="36">
        <v>193</v>
      </c>
      <c r="C685" s="36" t="s">
        <v>192</v>
      </c>
      <c r="D685" s="36" t="s">
        <v>217</v>
      </c>
      <c r="E685" s="40">
        <v>0</v>
      </c>
      <c r="F685" s="40">
        <v>0</v>
      </c>
      <c r="G685" s="40">
        <v>0</v>
      </c>
      <c r="H685" s="40">
        <v>0</v>
      </c>
      <c r="I685" s="40">
        <v>36.549999999999997</v>
      </c>
      <c r="J685" s="40">
        <v>296142.2708</v>
      </c>
    </row>
    <row r="686" spans="1:10">
      <c r="A686" s="39" t="s">
        <v>206</v>
      </c>
      <c r="B686" s="36">
        <v>194</v>
      </c>
      <c r="C686" s="36" t="s">
        <v>193</v>
      </c>
      <c r="D686" s="36" t="s">
        <v>217</v>
      </c>
      <c r="E686" s="40">
        <v>1764428.95</v>
      </c>
      <c r="F686" s="40">
        <v>927854.03</v>
      </c>
      <c r="G686" s="40">
        <v>5351810.4800000004</v>
      </c>
      <c r="H686" s="40">
        <v>2706912.28</v>
      </c>
      <c r="I686" s="40">
        <v>2.41</v>
      </c>
      <c r="J686" s="40">
        <v>9409.1054000000004</v>
      </c>
    </row>
    <row r="687" spans="1:10">
      <c r="A687" s="39" t="s">
        <v>206</v>
      </c>
      <c r="B687" s="36">
        <v>194</v>
      </c>
      <c r="C687" s="36" t="s">
        <v>193</v>
      </c>
      <c r="D687" s="36" t="s">
        <v>218</v>
      </c>
      <c r="E687" s="40">
        <v>0</v>
      </c>
      <c r="F687" s="40">
        <v>0</v>
      </c>
      <c r="G687" s="40">
        <v>0</v>
      </c>
      <c r="H687" s="40">
        <v>0</v>
      </c>
      <c r="I687" s="40">
        <v>0.53</v>
      </c>
      <c r="J687" s="40">
        <v>6356.1381000000001</v>
      </c>
    </row>
    <row r="688" spans="1:10">
      <c r="A688" s="39" t="s">
        <v>207</v>
      </c>
      <c r="B688" s="36">
        <v>195</v>
      </c>
      <c r="C688" s="36" t="s">
        <v>194</v>
      </c>
      <c r="D688" s="36" t="s">
        <v>216</v>
      </c>
      <c r="E688" s="40">
        <v>0</v>
      </c>
      <c r="F688" s="40">
        <v>0</v>
      </c>
      <c r="G688" s="40">
        <v>0</v>
      </c>
      <c r="H688" s="40">
        <v>0</v>
      </c>
      <c r="I688" s="40">
        <v>3.895</v>
      </c>
      <c r="J688" s="40">
        <v>19798.637900000002</v>
      </c>
    </row>
    <row r="689" spans="1:10">
      <c r="A689" s="39" t="s">
        <v>207</v>
      </c>
      <c r="B689" s="36">
        <v>195</v>
      </c>
      <c r="C689" s="36" t="s">
        <v>194</v>
      </c>
      <c r="D689" s="36" t="s">
        <v>218</v>
      </c>
      <c r="E689" s="40">
        <v>296761</v>
      </c>
      <c r="F689" s="40">
        <v>220320</v>
      </c>
      <c r="G689" s="40">
        <v>907736</v>
      </c>
      <c r="H689" s="40">
        <v>663860</v>
      </c>
      <c r="I689" s="40">
        <v>0.67500000000000004</v>
      </c>
      <c r="J689" s="40">
        <v>1408.5658000000001</v>
      </c>
    </row>
    <row r="690" spans="1:10">
      <c r="A690" s="39" t="s">
        <v>207</v>
      </c>
      <c r="B690" s="36">
        <v>195</v>
      </c>
      <c r="C690" s="36" t="s">
        <v>194</v>
      </c>
      <c r="D690" s="36" t="s">
        <v>220</v>
      </c>
      <c r="E690" s="40">
        <v>218238.85</v>
      </c>
      <c r="F690" s="40">
        <v>196421.96</v>
      </c>
      <c r="G690" s="40">
        <v>541716.9</v>
      </c>
      <c r="H690" s="40">
        <v>435250.64</v>
      </c>
      <c r="I690" s="40">
        <v>8.7100000000000009</v>
      </c>
      <c r="J690" s="40">
        <v>13930.6477</v>
      </c>
    </row>
    <row r="691" spans="1:10">
      <c r="A691" s="39" t="s">
        <v>208</v>
      </c>
      <c r="B691" s="36">
        <v>196</v>
      </c>
      <c r="C691" s="36" t="s">
        <v>195</v>
      </c>
      <c r="D691" s="36" t="s">
        <v>216</v>
      </c>
      <c r="E691" s="40">
        <v>0</v>
      </c>
      <c r="F691" s="40">
        <v>69194.39</v>
      </c>
      <c r="G691" s="40">
        <v>0</v>
      </c>
      <c r="H691" s="40">
        <v>278436.14</v>
      </c>
      <c r="I691" s="40">
        <v>26.385200000000001</v>
      </c>
      <c r="J691" s="40">
        <v>240979.84150000001</v>
      </c>
    </row>
    <row r="692" spans="1:10">
      <c r="A692" s="39" t="s">
        <v>208</v>
      </c>
      <c r="B692" s="36">
        <v>196</v>
      </c>
      <c r="C692" s="36" t="s">
        <v>195</v>
      </c>
      <c r="D692" s="36" t="s">
        <v>217</v>
      </c>
      <c r="E692" s="40">
        <v>13173429.619999999</v>
      </c>
      <c r="F692" s="40">
        <v>13279868.84</v>
      </c>
      <c r="G692" s="40">
        <v>36348853.799999997</v>
      </c>
      <c r="H692" s="40">
        <v>34902406.75</v>
      </c>
      <c r="I692" s="40">
        <v>931.08249999999998</v>
      </c>
      <c r="J692" s="40">
        <v>2484112.7825000002</v>
      </c>
    </row>
    <row r="693" spans="1:10">
      <c r="A693" s="39" t="s">
        <v>208</v>
      </c>
      <c r="B693" s="36">
        <v>196</v>
      </c>
      <c r="C693" s="36" t="s">
        <v>195</v>
      </c>
      <c r="D693" s="36" t="s">
        <v>218</v>
      </c>
      <c r="E693" s="40">
        <v>0</v>
      </c>
      <c r="F693" s="40">
        <v>0</v>
      </c>
      <c r="G693" s="40">
        <v>0</v>
      </c>
      <c r="H693" s="40">
        <v>0</v>
      </c>
      <c r="I693" s="40">
        <v>0.73960000000000004</v>
      </c>
      <c r="J693" s="40">
        <v>6214.9494999999997</v>
      </c>
    </row>
    <row r="694" spans="1:10">
      <c r="A694" s="39" t="s">
        <v>208</v>
      </c>
      <c r="B694" s="36">
        <v>196</v>
      </c>
      <c r="C694" s="36" t="s">
        <v>195</v>
      </c>
      <c r="D694" s="36" t="s">
        <v>219</v>
      </c>
      <c r="E694" s="40">
        <v>0</v>
      </c>
      <c r="F694" s="40">
        <v>0</v>
      </c>
      <c r="G694" s="40">
        <v>0</v>
      </c>
      <c r="H694" s="40">
        <v>0</v>
      </c>
      <c r="I694" s="40">
        <v>17.703600000000002</v>
      </c>
      <c r="J694" s="40">
        <v>47016.575100000002</v>
      </c>
    </row>
    <row r="695" spans="1:10">
      <c r="A695" s="39" t="s">
        <v>208</v>
      </c>
      <c r="B695" s="36">
        <v>196</v>
      </c>
      <c r="C695" s="36" t="s">
        <v>195</v>
      </c>
      <c r="D695" s="36" t="s">
        <v>220</v>
      </c>
      <c r="E695" s="40">
        <v>0</v>
      </c>
      <c r="F695" s="40">
        <v>0</v>
      </c>
      <c r="G695" s="40">
        <v>0</v>
      </c>
      <c r="H695" s="40">
        <v>0</v>
      </c>
      <c r="I695" s="40">
        <v>1.8876999999999999</v>
      </c>
      <c r="J695" s="40">
        <v>9768.2057999999997</v>
      </c>
    </row>
    <row r="696" spans="1:10">
      <c r="A696" s="39" t="s">
        <v>209</v>
      </c>
      <c r="B696" s="36">
        <v>197</v>
      </c>
      <c r="C696" s="36" t="s">
        <v>196</v>
      </c>
      <c r="D696" s="36" t="s">
        <v>216</v>
      </c>
      <c r="E696" s="40">
        <v>1479439.15</v>
      </c>
      <c r="F696" s="40">
        <v>993350.07</v>
      </c>
      <c r="G696" s="40">
        <v>3774301.37</v>
      </c>
      <c r="H696" s="40">
        <v>3064014.2</v>
      </c>
      <c r="I696" s="40">
        <v>72.270899999999997</v>
      </c>
      <c r="J696" s="40">
        <v>585116.55090000003</v>
      </c>
    </row>
    <row r="697" spans="1:10">
      <c r="A697" s="39" t="s">
        <v>209</v>
      </c>
      <c r="B697" s="36">
        <v>197</v>
      </c>
      <c r="C697" s="36" t="s">
        <v>196</v>
      </c>
      <c r="D697" s="36" t="s">
        <v>220</v>
      </c>
      <c r="E697" s="40">
        <v>0</v>
      </c>
      <c r="F697" s="40">
        <v>0</v>
      </c>
      <c r="G697" s="40">
        <v>0</v>
      </c>
      <c r="H697" s="40">
        <v>0</v>
      </c>
      <c r="I697" s="40">
        <v>1</v>
      </c>
      <c r="J697" s="40">
        <v>6515.8990999999996</v>
      </c>
    </row>
    <row r="698" spans="1:10">
      <c r="A698" s="39" t="s">
        <v>210</v>
      </c>
      <c r="B698" s="36">
        <v>198</v>
      </c>
      <c r="C698" s="36" t="s">
        <v>197</v>
      </c>
      <c r="D698" s="36" t="s">
        <v>216</v>
      </c>
      <c r="E698" s="40">
        <v>0</v>
      </c>
      <c r="F698" s="40">
        <v>0</v>
      </c>
      <c r="G698" s="40">
        <v>0</v>
      </c>
      <c r="H698" s="40">
        <v>0</v>
      </c>
      <c r="I698" s="40">
        <v>3.8067000000000002</v>
      </c>
      <c r="J698" s="40">
        <v>41419.925499999998</v>
      </c>
    </row>
    <row r="699" spans="1:10">
      <c r="A699" s="39" t="s">
        <v>210</v>
      </c>
      <c r="B699" s="36">
        <v>198</v>
      </c>
      <c r="C699" s="36" t="s">
        <v>197</v>
      </c>
      <c r="D699" s="36" t="s">
        <v>217</v>
      </c>
      <c r="E699" s="40">
        <v>817221.92</v>
      </c>
      <c r="F699" s="40">
        <v>654848.4</v>
      </c>
      <c r="G699" s="40">
        <v>2333843.5499999998</v>
      </c>
      <c r="H699" s="40">
        <v>1730980.17</v>
      </c>
      <c r="I699" s="40">
        <v>30.75</v>
      </c>
      <c r="J699" s="40">
        <v>100677.52250000001</v>
      </c>
    </row>
    <row r="700" spans="1:10">
      <c r="A700" s="39" t="s">
        <v>210</v>
      </c>
      <c r="B700" s="36">
        <v>198</v>
      </c>
      <c r="C700" s="36" t="s">
        <v>197</v>
      </c>
      <c r="D700" s="36" t="s">
        <v>220</v>
      </c>
      <c r="E700" s="40">
        <v>0</v>
      </c>
      <c r="F700" s="40">
        <v>0</v>
      </c>
      <c r="G700" s="40">
        <v>0</v>
      </c>
      <c r="H700" s="40">
        <v>0</v>
      </c>
      <c r="I700" s="40">
        <v>3.2896999999999998</v>
      </c>
      <c r="J700" s="40">
        <v>16447.6018</v>
      </c>
    </row>
    <row r="701" spans="1:10">
      <c r="A701" s="39" t="s">
        <v>211</v>
      </c>
      <c r="B701" s="36">
        <v>199</v>
      </c>
      <c r="C701" s="36" t="s">
        <v>198</v>
      </c>
      <c r="D701" s="36" t="s">
        <v>217</v>
      </c>
      <c r="E701" s="40">
        <v>1116427.8999999999</v>
      </c>
      <c r="F701" s="40">
        <v>946387.64</v>
      </c>
      <c r="G701" s="40">
        <v>2759578.4</v>
      </c>
      <c r="H701" s="40">
        <v>3093979.5</v>
      </c>
      <c r="I701" s="40">
        <v>1.46</v>
      </c>
      <c r="J701" s="40">
        <v>8049.4529000000002</v>
      </c>
    </row>
    <row r="702" spans="1:10">
      <c r="A702" s="39" t="s">
        <v>212</v>
      </c>
      <c r="B702" s="36">
        <v>200</v>
      </c>
      <c r="C702" s="36" t="s">
        <v>199</v>
      </c>
      <c r="D702" s="36" t="s">
        <v>216</v>
      </c>
      <c r="E702" s="40">
        <v>2610918.38</v>
      </c>
      <c r="F702" s="40">
        <v>2724316.16</v>
      </c>
      <c r="G702" s="40">
        <v>9068018.7200000007</v>
      </c>
      <c r="H702" s="40">
        <v>7885939.7599999998</v>
      </c>
      <c r="I702" s="40">
        <v>175.5728</v>
      </c>
      <c r="J702" s="40">
        <v>1572441.8788999999</v>
      </c>
    </row>
    <row r="703" spans="1:10">
      <c r="A703" s="39" t="s">
        <v>212</v>
      </c>
      <c r="B703" s="36">
        <v>200</v>
      </c>
      <c r="C703" s="36" t="s">
        <v>199</v>
      </c>
      <c r="D703" s="36" t="s">
        <v>218</v>
      </c>
      <c r="E703" s="40">
        <v>255318.31</v>
      </c>
      <c r="F703" s="40">
        <v>18499.34</v>
      </c>
      <c r="G703" s="40">
        <v>361945.76</v>
      </c>
      <c r="H703" s="40">
        <v>27951.119999999999</v>
      </c>
      <c r="I703" s="40">
        <v>0</v>
      </c>
      <c r="J703" s="40">
        <v>0</v>
      </c>
    </row>
    <row r="704" spans="1:10">
      <c r="A704" s="39" t="s">
        <v>212</v>
      </c>
      <c r="B704" s="36">
        <v>200</v>
      </c>
      <c r="C704" s="36" t="s">
        <v>199</v>
      </c>
      <c r="D704" s="36" t="s">
        <v>220</v>
      </c>
      <c r="E704" s="40">
        <v>1185942.1399999999</v>
      </c>
      <c r="F704" s="40">
        <v>0</v>
      </c>
      <c r="G704" s="40">
        <v>1969847.42</v>
      </c>
      <c r="H704" s="40">
        <v>0</v>
      </c>
      <c r="I704" s="40">
        <v>0</v>
      </c>
      <c r="J704" s="40">
        <v>0</v>
      </c>
    </row>
  </sheetData>
  <dataValidations count="2">
    <dataValidation type="list" allowBlank="1" showInputMessage="1" showErrorMessage="1" sqref="B3">
      <formula1>$R$2:$R$199</formula1>
    </dataValidation>
    <dataValidation type="list" allowBlank="1" showInputMessage="1" showErrorMessage="1" sqref="C3">
      <formula1>$T$2:$T$6</formula1>
    </dataValidation>
  </dataValidation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14"/>
  <sheetViews>
    <sheetView zoomScale="130" zoomScaleNormal="130" workbookViewId="0">
      <selection activeCell="C5" sqref="C5"/>
    </sheetView>
  </sheetViews>
  <sheetFormatPr defaultRowHeight="12.75"/>
  <cols>
    <col min="1" max="1" width="15.7109375" customWidth="1"/>
    <col min="2" max="2" width="16.28515625" customWidth="1"/>
    <col min="3" max="3" width="10.28515625" bestFit="1" customWidth="1"/>
    <col min="4" max="4" width="10.140625" bestFit="1" customWidth="1"/>
    <col min="5" max="5" width="8.85546875" bestFit="1" customWidth="1"/>
  </cols>
  <sheetData>
    <row r="2" spans="1:5">
      <c r="B2" s="56" t="s">
        <v>264</v>
      </c>
      <c r="C2" s="56" t="s">
        <v>226</v>
      </c>
      <c r="D2" s="56" t="s">
        <v>265</v>
      </c>
      <c r="E2" s="56" t="s">
        <v>266</v>
      </c>
    </row>
    <row r="3" spans="1:5">
      <c r="B3" s="72">
        <v>2007</v>
      </c>
      <c r="C3" s="73" t="s">
        <v>229</v>
      </c>
      <c r="D3" s="72">
        <v>50</v>
      </c>
      <c r="E3" s="72">
        <v>735</v>
      </c>
    </row>
    <row r="4" spans="1:5">
      <c r="B4" s="72">
        <v>2007</v>
      </c>
      <c r="C4" s="73" t="s">
        <v>230</v>
      </c>
      <c r="D4" s="72">
        <v>35</v>
      </c>
      <c r="E4" s="72">
        <v>585</v>
      </c>
    </row>
    <row r="5" spans="1:5">
      <c r="B5" s="72">
        <v>2007</v>
      </c>
      <c r="C5" s="73" t="s">
        <v>250</v>
      </c>
      <c r="D5" s="72">
        <v>30</v>
      </c>
      <c r="E5" s="72">
        <v>705</v>
      </c>
    </row>
    <row r="6" spans="1:5">
      <c r="B6" s="72">
        <v>2007</v>
      </c>
      <c r="C6" s="73" t="s">
        <v>231</v>
      </c>
      <c r="D6" s="72">
        <v>40</v>
      </c>
      <c r="E6" s="72">
        <v>945</v>
      </c>
    </row>
    <row r="7" spans="1:5">
      <c r="B7" s="70">
        <v>2006</v>
      </c>
      <c r="C7" s="71" t="s">
        <v>229</v>
      </c>
      <c r="D7" s="70">
        <v>40</v>
      </c>
      <c r="E7" s="70">
        <v>550</v>
      </c>
    </row>
    <row r="8" spans="1:5">
      <c r="B8" s="70">
        <v>2006</v>
      </c>
      <c r="C8" s="71" t="s">
        <v>230</v>
      </c>
      <c r="D8" s="70">
        <v>30</v>
      </c>
      <c r="E8" s="70">
        <v>150</v>
      </c>
    </row>
    <row r="9" spans="1:5">
      <c r="B9" s="70">
        <v>2006</v>
      </c>
      <c r="C9" s="71" t="s">
        <v>250</v>
      </c>
      <c r="D9" s="70">
        <v>25</v>
      </c>
      <c r="E9" s="70">
        <v>600</v>
      </c>
    </row>
    <row r="10" spans="1:5">
      <c r="B10" s="70">
        <v>2006</v>
      </c>
      <c r="C10" s="71" t="s">
        <v>231</v>
      </c>
      <c r="D10" s="70">
        <v>35</v>
      </c>
      <c r="E10" s="70">
        <v>515</v>
      </c>
    </row>
    <row r="12" spans="1:5">
      <c r="B12" s="59"/>
      <c r="C12" s="59"/>
      <c r="D12" s="59" t="s">
        <v>269</v>
      </c>
      <c r="E12" s="74"/>
    </row>
    <row r="13" spans="1:5">
      <c r="A13" s="58"/>
      <c r="B13" s="57"/>
      <c r="C13" s="57"/>
      <c r="D13" s="59" t="s">
        <v>268</v>
      </c>
      <c r="E13" s="75"/>
    </row>
    <row r="14" spans="1:5">
      <c r="A14" s="58"/>
      <c r="B14" s="57"/>
      <c r="C14" s="57"/>
      <c r="D14" s="57"/>
      <c r="E14" s="57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18"/>
  <sheetViews>
    <sheetView topLeftCell="A103" zoomScale="130" zoomScaleNormal="130" workbookViewId="0">
      <selection activeCell="C26" sqref="C26"/>
    </sheetView>
  </sheetViews>
  <sheetFormatPr defaultRowHeight="12.75"/>
  <cols>
    <col min="1" max="1" width="15.7109375" customWidth="1"/>
    <col min="2" max="2" width="10.5703125" customWidth="1"/>
    <col min="3" max="3" width="10.28515625" bestFit="1" customWidth="1"/>
  </cols>
  <sheetData>
    <row r="2" spans="1:5">
      <c r="B2" s="56" t="s">
        <v>264</v>
      </c>
      <c r="C2" s="56" t="s">
        <v>226</v>
      </c>
      <c r="D2" s="56" t="s">
        <v>265</v>
      </c>
      <c r="E2" s="56" t="s">
        <v>266</v>
      </c>
    </row>
    <row r="3" spans="1:5">
      <c r="B3">
        <v>2007</v>
      </c>
      <c r="C3" s="55" t="s">
        <v>229</v>
      </c>
      <c r="D3">
        <v>50</v>
      </c>
      <c r="E3">
        <v>735</v>
      </c>
    </row>
    <row r="4" spans="1:5">
      <c r="B4">
        <v>2007</v>
      </c>
      <c r="C4" s="55" t="s">
        <v>230</v>
      </c>
      <c r="D4">
        <v>35</v>
      </c>
      <c r="E4">
        <v>585</v>
      </c>
    </row>
    <row r="5" spans="1:5">
      <c r="B5">
        <v>2007</v>
      </c>
      <c r="C5" s="55" t="s">
        <v>250</v>
      </c>
      <c r="D5">
        <v>30</v>
      </c>
      <c r="E5">
        <v>705</v>
      </c>
    </row>
    <row r="6" spans="1:5">
      <c r="B6">
        <v>2007</v>
      </c>
      <c r="C6" s="55" t="s">
        <v>231</v>
      </c>
      <c r="D6">
        <v>40</v>
      </c>
      <c r="E6">
        <v>945</v>
      </c>
    </row>
    <row r="7" spans="1:5">
      <c r="B7">
        <v>2006</v>
      </c>
      <c r="C7" s="55" t="s">
        <v>229</v>
      </c>
      <c r="D7">
        <v>40</v>
      </c>
      <c r="E7">
        <v>550</v>
      </c>
    </row>
    <row r="8" spans="1:5">
      <c r="B8">
        <v>2006</v>
      </c>
      <c r="C8" s="55" t="s">
        <v>230</v>
      </c>
      <c r="D8">
        <v>30</v>
      </c>
      <c r="E8">
        <v>150</v>
      </c>
    </row>
    <row r="9" spans="1:5">
      <c r="B9">
        <v>2006</v>
      </c>
      <c r="C9" s="55" t="s">
        <v>250</v>
      </c>
      <c r="D9">
        <v>25</v>
      </c>
      <c r="E9">
        <v>600</v>
      </c>
    </row>
    <row r="10" spans="1:5">
      <c r="B10">
        <v>2006</v>
      </c>
      <c r="C10" s="55" t="s">
        <v>231</v>
      </c>
      <c r="D10">
        <v>35</v>
      </c>
      <c r="E10">
        <v>515</v>
      </c>
    </row>
    <row r="12" spans="1:5">
      <c r="B12" s="59" t="s">
        <v>229</v>
      </c>
      <c r="C12" s="59" t="s">
        <v>230</v>
      </c>
      <c r="D12" s="59" t="s">
        <v>250</v>
      </c>
      <c r="E12" s="59" t="s">
        <v>231</v>
      </c>
    </row>
    <row r="13" spans="1:5">
      <c r="A13" s="58">
        <v>2006</v>
      </c>
      <c r="B13" s="57"/>
      <c r="C13" s="57"/>
      <c r="D13" s="57"/>
      <c r="E13" s="57"/>
    </row>
    <row r="14" spans="1:5">
      <c r="A14" s="58">
        <v>2007</v>
      </c>
      <c r="B14" s="57"/>
      <c r="C14" s="57"/>
      <c r="D14" s="57"/>
      <c r="E14" s="57"/>
    </row>
    <row r="16" spans="1:5">
      <c r="B16" s="59"/>
      <c r="C16" s="59"/>
      <c r="D16" s="59"/>
      <c r="E16" s="59"/>
    </row>
    <row r="17" spans="1:5">
      <c r="A17" s="58"/>
      <c r="B17" s="57"/>
      <c r="C17" s="57"/>
      <c r="D17" s="57"/>
      <c r="E17" s="57"/>
    </row>
    <row r="18" spans="1:5">
      <c r="A18" s="58"/>
      <c r="B18" s="57"/>
      <c r="C18" s="57"/>
      <c r="D18" s="57"/>
      <c r="E18" s="57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24"/>
  <sheetViews>
    <sheetView showGridLines="0" workbookViewId="0">
      <selection activeCell="F42" sqref="F42"/>
    </sheetView>
  </sheetViews>
  <sheetFormatPr defaultRowHeight="12.75"/>
  <cols>
    <col min="1" max="1" width="3.85546875" customWidth="1"/>
    <col min="2" max="2" width="12.5703125" bestFit="1" customWidth="1"/>
    <col min="3" max="3" width="5.42578125" bestFit="1" customWidth="1"/>
    <col min="4" max="4" width="7.7109375" customWidth="1"/>
    <col min="5" max="5" width="12.7109375" bestFit="1" customWidth="1"/>
    <col min="6" max="6" width="11.28515625" bestFit="1" customWidth="1"/>
    <col min="7" max="11" width="8.5703125" bestFit="1" customWidth="1"/>
    <col min="12" max="12" width="5.5703125" customWidth="1"/>
  </cols>
  <sheetData>
    <row r="1" spans="2:11">
      <c r="B1" t="s">
        <v>252</v>
      </c>
    </row>
    <row r="2" spans="2:11">
      <c r="B2" s="65" t="s">
        <v>272</v>
      </c>
      <c r="C2" s="18">
        <f>VLOOKUP(B2,B8:C11,2,FALSE)</f>
        <v>3</v>
      </c>
      <c r="F2" s="7" t="s">
        <v>235</v>
      </c>
      <c r="G2" s="7" t="s">
        <v>228</v>
      </c>
      <c r="H2" s="7" t="s">
        <v>236</v>
      </c>
      <c r="I2" s="7" t="s">
        <v>227</v>
      </c>
      <c r="J2" s="7" t="s">
        <v>236</v>
      </c>
      <c r="K2" s="7" t="s">
        <v>235</v>
      </c>
    </row>
    <row r="3" spans="2:11">
      <c r="E3" s="8" t="s">
        <v>237</v>
      </c>
      <c r="F3" s="46"/>
      <c r="G3" s="46"/>
      <c r="H3" s="46"/>
      <c r="I3" s="46"/>
      <c r="J3" s="46"/>
      <c r="K3" s="48"/>
    </row>
    <row r="4" spans="2:11">
      <c r="E4" s="9" t="s">
        <v>238</v>
      </c>
      <c r="F4" s="47"/>
      <c r="G4" s="47"/>
      <c r="H4" s="47"/>
      <c r="I4" s="47"/>
      <c r="J4" s="47"/>
      <c r="K4" s="47"/>
    </row>
    <row r="5" spans="2:11">
      <c r="F5" s="10"/>
      <c r="G5" s="10"/>
      <c r="H5" s="10"/>
      <c r="I5" s="10"/>
      <c r="J5" s="10"/>
      <c r="K5" s="10"/>
    </row>
    <row r="6" spans="2:11">
      <c r="E6" s="11" t="s">
        <v>237</v>
      </c>
      <c r="F6" s="12" t="s">
        <v>239</v>
      </c>
      <c r="G6" s="12" t="s">
        <v>240</v>
      </c>
      <c r="H6" s="12" t="s">
        <v>241</v>
      </c>
      <c r="I6" s="12" t="s">
        <v>242</v>
      </c>
      <c r="J6" s="12" t="s">
        <v>225</v>
      </c>
      <c r="K6" s="12" t="s">
        <v>243</v>
      </c>
    </row>
    <row r="7" spans="2:11">
      <c r="B7" s="17" t="s">
        <v>226</v>
      </c>
      <c r="C7" s="17" t="s">
        <v>253</v>
      </c>
      <c r="E7" s="19" t="str">
        <f>B8</f>
        <v>Brisbane</v>
      </c>
      <c r="F7" s="13">
        <v>27473.82</v>
      </c>
      <c r="G7" s="13">
        <v>22673.5</v>
      </c>
      <c r="H7" s="13">
        <v>35472.25</v>
      </c>
      <c r="I7" s="13">
        <v>36291.56</v>
      </c>
      <c r="J7" s="13">
        <v>31490.7</v>
      </c>
      <c r="K7" s="13">
        <v>27671.85</v>
      </c>
    </row>
    <row r="8" spans="2:11">
      <c r="B8" s="19" t="s">
        <v>270</v>
      </c>
      <c r="C8" s="20">
        <v>1</v>
      </c>
      <c r="E8" s="21" t="str">
        <f>B9</f>
        <v>Sydney</v>
      </c>
      <c r="F8" s="13">
        <v>41767.269999999997</v>
      </c>
      <c r="G8" s="13">
        <v>20806.38</v>
      </c>
      <c r="H8" s="13">
        <v>32633.02</v>
      </c>
      <c r="I8" s="13">
        <v>28022.79</v>
      </c>
      <c r="J8" s="13">
        <v>31090.080000000002</v>
      </c>
      <c r="K8" s="13">
        <v>27873.24</v>
      </c>
    </row>
    <row r="9" spans="2:11">
      <c r="B9" s="21" t="s">
        <v>271</v>
      </c>
      <c r="C9" s="22">
        <v>2</v>
      </c>
      <c r="E9" s="21" t="str">
        <f>B10</f>
        <v>Melbourne</v>
      </c>
      <c r="F9" s="13">
        <v>18910.810000000001</v>
      </c>
      <c r="G9" s="13">
        <v>1125</v>
      </c>
      <c r="H9" s="13">
        <v>17020</v>
      </c>
      <c r="I9" s="13">
        <v>34195.57</v>
      </c>
      <c r="J9" s="13">
        <v>12988.92</v>
      </c>
      <c r="K9" s="13">
        <v>18368.060000000001</v>
      </c>
    </row>
    <row r="10" spans="2:11">
      <c r="B10" s="21" t="s">
        <v>272</v>
      </c>
      <c r="C10" s="23">
        <v>3</v>
      </c>
      <c r="E10" s="44" t="str">
        <f>B11</f>
        <v>Perth</v>
      </c>
      <c r="F10" s="14">
        <v>10589.5</v>
      </c>
      <c r="G10" s="14">
        <v>10016</v>
      </c>
      <c r="H10" s="14">
        <v>11429.5</v>
      </c>
      <c r="I10" s="14">
        <v>11115</v>
      </c>
      <c r="J10" s="14">
        <v>12366.5</v>
      </c>
      <c r="K10" s="14">
        <v>10724.25</v>
      </c>
    </row>
    <row r="11" spans="2:11">
      <c r="B11" s="44" t="s">
        <v>273</v>
      </c>
      <c r="C11" s="45">
        <v>4</v>
      </c>
      <c r="E11" t="s">
        <v>251</v>
      </c>
    </row>
    <row r="12" spans="2:11">
      <c r="E12" s="11" t="s">
        <v>238</v>
      </c>
      <c r="F12" s="12" t="s">
        <v>239</v>
      </c>
      <c r="G12" s="12" t="s">
        <v>240</v>
      </c>
      <c r="H12" s="12" t="s">
        <v>241</v>
      </c>
      <c r="I12" s="12" t="s">
        <v>242</v>
      </c>
      <c r="J12" s="12" t="s">
        <v>225</v>
      </c>
      <c r="K12" s="12" t="s">
        <v>243</v>
      </c>
    </row>
    <row r="13" spans="2:11">
      <c r="E13" s="19" t="str">
        <f>B8</f>
        <v>Brisbane</v>
      </c>
      <c r="F13" s="15">
        <v>0.63062253447099825</v>
      </c>
      <c r="G13" s="15">
        <v>0.5360239927668865</v>
      </c>
      <c r="H13" s="15">
        <v>0.55814446503957316</v>
      </c>
      <c r="I13" s="15">
        <v>0.47410362078676144</v>
      </c>
      <c r="J13" s="15">
        <v>0.41533024035667676</v>
      </c>
      <c r="K13" s="15">
        <v>0.4200272968437474</v>
      </c>
    </row>
    <row r="14" spans="2:11">
      <c r="E14" s="21" t="str">
        <f>B9</f>
        <v>Sydney</v>
      </c>
      <c r="F14" s="15">
        <v>0.45284860609754951</v>
      </c>
      <c r="G14" s="15">
        <v>0.11799500922313265</v>
      </c>
      <c r="H14" s="15">
        <v>0.30997682715237507</v>
      </c>
      <c r="I14" s="15">
        <v>0.47458004716875085</v>
      </c>
      <c r="J14" s="15">
        <v>0.35182669198664007</v>
      </c>
      <c r="K14" s="15">
        <v>0.37141808310011587</v>
      </c>
    </row>
    <row r="15" spans="2:11">
      <c r="E15" s="21" t="str">
        <f>B10</f>
        <v>Melbourne</v>
      </c>
      <c r="F15" s="15">
        <v>0.3122066162158047</v>
      </c>
      <c r="G15" s="15">
        <v>0.61669333333333332</v>
      </c>
      <c r="H15" s="15">
        <v>0.41800822561692125</v>
      </c>
      <c r="I15" s="15">
        <v>0.30946874112640904</v>
      </c>
      <c r="J15" s="15">
        <v>9.0183017525706469E-2</v>
      </c>
      <c r="K15" s="15">
        <v>0.32946398214918932</v>
      </c>
    </row>
    <row r="16" spans="2:11">
      <c r="E16" s="44" t="str">
        <f>B11</f>
        <v>Perth</v>
      </c>
      <c r="F16" s="16">
        <v>0.60098116058359696</v>
      </c>
      <c r="G16" s="16">
        <v>0.7535313498402556</v>
      </c>
      <c r="H16" s="16">
        <v>0.66117677938667485</v>
      </c>
      <c r="I16" s="16">
        <v>0.6524966261808367</v>
      </c>
      <c r="J16" s="16">
        <v>0.79791533578619656</v>
      </c>
      <c r="K16" s="16">
        <v>0.76250864785345951</v>
      </c>
    </row>
    <row r="20" spans="2:8">
      <c r="C20" s="24"/>
      <c r="D20" s="24"/>
      <c r="E20" s="24"/>
      <c r="F20" s="24"/>
      <c r="G20" s="24"/>
      <c r="H20" s="24"/>
    </row>
    <row r="21" spans="2:8">
      <c r="C21" s="24"/>
      <c r="D21" s="24"/>
      <c r="E21" s="24"/>
      <c r="F21" s="24"/>
      <c r="G21" s="24"/>
      <c r="H21" s="24"/>
    </row>
    <row r="22" spans="2:8">
      <c r="C22" s="24"/>
      <c r="D22" s="24"/>
      <c r="E22" s="24"/>
      <c r="F22" s="24"/>
      <c r="G22" s="24"/>
      <c r="H22" s="24"/>
    </row>
    <row r="23" spans="2:8">
      <c r="C23" s="24"/>
      <c r="D23" s="24"/>
      <c r="E23" s="24"/>
      <c r="F23" s="24"/>
      <c r="G23" s="24"/>
      <c r="H23" s="24"/>
    </row>
    <row r="24" spans="2:8">
      <c r="B24" t="s">
        <v>251</v>
      </c>
    </row>
  </sheetData>
  <dataValidations count="1">
    <dataValidation type="list" allowBlank="1" showInputMessage="1" showErrorMessage="1" sqref="B2">
      <formula1>$B$8:$B$11</formula1>
    </dataValidation>
  </dataValidation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O32"/>
  <sheetViews>
    <sheetView showGridLines="0" workbookViewId="0">
      <selection activeCell="C11" sqref="C11"/>
    </sheetView>
  </sheetViews>
  <sheetFormatPr defaultRowHeight="12.75"/>
  <cols>
    <col min="2" max="2" width="17.85546875" customWidth="1"/>
    <col min="3" max="3" width="17" customWidth="1"/>
    <col min="7" max="7" width="17.7109375" bestFit="1" customWidth="1"/>
    <col min="8" max="8" width="16" bestFit="1" customWidth="1"/>
    <col min="9" max="9" width="14.140625" bestFit="1" customWidth="1"/>
    <col min="10" max="10" width="14.85546875" bestFit="1" customWidth="1"/>
    <col min="11" max="11" width="16.5703125" bestFit="1" customWidth="1"/>
    <col min="12" max="12" width="18" bestFit="1" customWidth="1"/>
    <col min="13" max="13" width="12.85546875" bestFit="1" customWidth="1"/>
    <col min="14" max="14" width="17.28515625" bestFit="1" customWidth="1"/>
  </cols>
  <sheetData>
    <row r="2" spans="2:15" ht="23.25">
      <c r="B2" s="82" t="s">
        <v>274</v>
      </c>
      <c r="C2" s="83" t="s">
        <v>275</v>
      </c>
    </row>
    <row r="3" spans="2:15" ht="23.25">
      <c r="B3" s="84" t="s">
        <v>276</v>
      </c>
      <c r="C3" s="83"/>
    </row>
    <row r="4" spans="2:15">
      <c r="G4" s="85"/>
      <c r="H4" s="86" t="s">
        <v>277</v>
      </c>
      <c r="I4" s="86" t="s">
        <v>270</v>
      </c>
      <c r="J4" s="86" t="s">
        <v>278</v>
      </c>
      <c r="K4" s="86" t="s">
        <v>279</v>
      </c>
      <c r="L4" s="86" t="s">
        <v>272</v>
      </c>
      <c r="M4" s="86" t="s">
        <v>273</v>
      </c>
      <c r="N4" s="86" t="s">
        <v>271</v>
      </c>
    </row>
    <row r="5" spans="2:15" ht="17.25" customHeight="1">
      <c r="B5" s="87" t="s">
        <v>280</v>
      </c>
      <c r="C5" s="88">
        <v>1</v>
      </c>
      <c r="D5">
        <f>C5</f>
        <v>1</v>
      </c>
      <c r="G5" s="89" t="s">
        <v>282</v>
      </c>
      <c r="H5" s="90" t="s">
        <v>283</v>
      </c>
      <c r="I5" s="90" t="s">
        <v>284</v>
      </c>
      <c r="J5" s="90" t="s">
        <v>285</v>
      </c>
      <c r="K5" s="90" t="s">
        <v>286</v>
      </c>
      <c r="L5" s="90" t="s">
        <v>287</v>
      </c>
      <c r="M5" s="90" t="s">
        <v>288</v>
      </c>
      <c r="N5" s="90" t="s">
        <v>289</v>
      </c>
    </row>
    <row r="6" spans="2:15" ht="17.25" customHeight="1">
      <c r="B6" s="87" t="s">
        <v>290</v>
      </c>
      <c r="C6" s="86">
        <v>1</v>
      </c>
      <c r="D6">
        <f>C6</f>
        <v>1</v>
      </c>
      <c r="G6" s="89" t="s">
        <v>291</v>
      </c>
      <c r="H6" s="90" t="s">
        <v>292</v>
      </c>
      <c r="I6" s="90" t="s">
        <v>293</v>
      </c>
      <c r="J6" s="90" t="s">
        <v>294</v>
      </c>
      <c r="K6" s="90" t="s">
        <v>295</v>
      </c>
      <c r="L6" s="90" t="s">
        <v>296</v>
      </c>
      <c r="M6" s="90" t="s">
        <v>297</v>
      </c>
      <c r="N6" s="90" t="s">
        <v>298</v>
      </c>
    </row>
    <row r="7" spans="2:15" ht="17.25" customHeight="1">
      <c r="B7" s="87"/>
      <c r="G7" s="89" t="s">
        <v>299</v>
      </c>
      <c r="H7" s="90" t="s">
        <v>300</v>
      </c>
      <c r="I7" s="90" t="s">
        <v>301</v>
      </c>
      <c r="J7" s="90" t="s">
        <v>302</v>
      </c>
      <c r="K7" s="90" t="s">
        <v>303</v>
      </c>
      <c r="L7" s="90" t="s">
        <v>304</v>
      </c>
      <c r="M7" s="90" t="s">
        <v>305</v>
      </c>
      <c r="N7" s="90" t="s">
        <v>306</v>
      </c>
    </row>
    <row r="8" spans="2:15" ht="17.25" customHeight="1">
      <c r="G8" s="89" t="s">
        <v>307</v>
      </c>
      <c r="H8" s="90" t="s">
        <v>308</v>
      </c>
      <c r="I8" s="90" t="s">
        <v>309</v>
      </c>
      <c r="J8" s="90" t="s">
        <v>310</v>
      </c>
      <c r="K8" s="90" t="s">
        <v>311</v>
      </c>
      <c r="L8" s="90" t="s">
        <v>312</v>
      </c>
      <c r="M8" s="90" t="s">
        <v>313</v>
      </c>
      <c r="N8" s="90" t="s">
        <v>314</v>
      </c>
      <c r="O8" s="91"/>
    </row>
    <row r="9" spans="2:15" ht="17.25" customHeight="1">
      <c r="B9" s="87" t="s">
        <v>315</v>
      </c>
      <c r="C9" s="92"/>
      <c r="G9" s="89" t="s">
        <v>316</v>
      </c>
      <c r="H9" s="90" t="s">
        <v>317</v>
      </c>
      <c r="I9" s="90" t="s">
        <v>318</v>
      </c>
      <c r="J9" s="90" t="s">
        <v>319</v>
      </c>
      <c r="K9" s="90" t="s">
        <v>320</v>
      </c>
      <c r="L9" s="90" t="s">
        <v>321</v>
      </c>
      <c r="M9" s="90" t="s">
        <v>322</v>
      </c>
      <c r="N9" s="90" t="s">
        <v>323</v>
      </c>
    </row>
    <row r="10" spans="2:15" ht="17.25" customHeight="1">
      <c r="B10" s="87" t="s">
        <v>324</v>
      </c>
      <c r="C10" s="93"/>
      <c r="G10" s="89" t="s">
        <v>281</v>
      </c>
      <c r="H10" s="90" t="s">
        <v>325</v>
      </c>
      <c r="I10" s="90" t="s">
        <v>326</v>
      </c>
      <c r="J10" s="90" t="s">
        <v>327</v>
      </c>
      <c r="K10" s="90" t="s">
        <v>328</v>
      </c>
      <c r="L10" s="90" t="s">
        <v>329</v>
      </c>
      <c r="M10" s="90" t="s">
        <v>330</v>
      </c>
      <c r="N10" s="90" t="s">
        <v>331</v>
      </c>
    </row>
    <row r="11" spans="2:15">
      <c r="C11" s="93"/>
    </row>
    <row r="12" spans="2:15">
      <c r="G12" s="94" t="s">
        <v>277</v>
      </c>
      <c r="H12" s="95" t="s">
        <v>332</v>
      </c>
      <c r="I12" s="95"/>
      <c r="J12" s="95"/>
    </row>
    <row r="13" spans="2:15">
      <c r="G13" s="94" t="s">
        <v>270</v>
      </c>
      <c r="H13" s="95" t="s">
        <v>333</v>
      </c>
      <c r="I13" s="95"/>
      <c r="J13" s="95"/>
    </row>
    <row r="14" spans="2:15">
      <c r="G14" s="94" t="s">
        <v>278</v>
      </c>
      <c r="H14" s="95" t="s">
        <v>334</v>
      </c>
      <c r="I14" s="95"/>
      <c r="J14" s="95"/>
    </row>
    <row r="15" spans="2:15">
      <c r="G15" s="94" t="s">
        <v>279</v>
      </c>
      <c r="H15" s="95" t="s">
        <v>335</v>
      </c>
      <c r="I15" s="95"/>
      <c r="J15" s="95"/>
    </row>
    <row r="16" spans="2:15">
      <c r="G16" s="94" t="s">
        <v>272</v>
      </c>
      <c r="H16" s="95" t="s">
        <v>336</v>
      </c>
      <c r="I16" s="95"/>
      <c r="J16" s="95"/>
    </row>
    <row r="17" spans="2:11">
      <c r="G17" s="94" t="s">
        <v>273</v>
      </c>
      <c r="H17" s="95" t="s">
        <v>337</v>
      </c>
      <c r="I17" s="95"/>
      <c r="J17" s="95"/>
    </row>
    <row r="18" spans="2:11">
      <c r="G18" s="94" t="s">
        <v>271</v>
      </c>
      <c r="H18" s="95" t="s">
        <v>338</v>
      </c>
      <c r="I18" s="95"/>
      <c r="J18" s="95"/>
    </row>
    <row r="19" spans="2:11">
      <c r="G19" s="96"/>
    </row>
    <row r="20" spans="2:11" ht="23.25">
      <c r="B20" s="84" t="s">
        <v>339</v>
      </c>
      <c r="G20" s="96"/>
    </row>
    <row r="21" spans="2:11">
      <c r="G21" s="97" t="s">
        <v>239</v>
      </c>
      <c r="H21" s="98">
        <v>747131.15</v>
      </c>
      <c r="K21" t="s">
        <v>340</v>
      </c>
    </row>
    <row r="22" spans="2:11" ht="15">
      <c r="B22" t="s">
        <v>259</v>
      </c>
      <c r="C22" s="99" t="s">
        <v>341</v>
      </c>
      <c r="G22" s="97" t="s">
        <v>240</v>
      </c>
      <c r="H22" s="98">
        <v>616177.91</v>
      </c>
      <c r="K22" t="s">
        <v>342</v>
      </c>
    </row>
    <row r="23" spans="2:11" ht="15.75">
      <c r="B23" t="s">
        <v>343</v>
      </c>
      <c r="C23" s="100"/>
      <c r="G23" s="97" t="s">
        <v>241</v>
      </c>
      <c r="H23" s="98">
        <v>147439.15</v>
      </c>
      <c r="K23" t="s">
        <v>344</v>
      </c>
    </row>
    <row r="24" spans="2:11">
      <c r="G24" s="97" t="s">
        <v>242</v>
      </c>
      <c r="H24" s="98">
        <v>613273.9</v>
      </c>
      <c r="K24" t="s">
        <v>345</v>
      </c>
    </row>
    <row r="25" spans="2:11">
      <c r="G25" s="97" t="s">
        <v>225</v>
      </c>
      <c r="H25" s="98">
        <v>374625.45</v>
      </c>
      <c r="K25" t="s">
        <v>225</v>
      </c>
    </row>
    <row r="26" spans="2:11">
      <c r="G26" s="97" t="s">
        <v>243</v>
      </c>
      <c r="H26" s="98">
        <v>232835.22</v>
      </c>
      <c r="K26" t="s">
        <v>346</v>
      </c>
    </row>
    <row r="27" spans="2:11">
      <c r="G27" s="97" t="s">
        <v>244</v>
      </c>
      <c r="H27" s="98">
        <v>374031.26</v>
      </c>
      <c r="K27" t="s">
        <v>347</v>
      </c>
    </row>
    <row r="28" spans="2:11">
      <c r="G28" s="97" t="s">
        <v>245</v>
      </c>
      <c r="H28" s="98">
        <v>716829.22</v>
      </c>
      <c r="K28" t="s">
        <v>348</v>
      </c>
    </row>
    <row r="29" spans="2:11">
      <c r="G29" s="97" t="s">
        <v>246</v>
      </c>
      <c r="H29" s="98">
        <v>909854.41</v>
      </c>
      <c r="K29" t="s">
        <v>349</v>
      </c>
    </row>
    <row r="30" spans="2:11">
      <c r="G30" s="97" t="s">
        <v>247</v>
      </c>
      <c r="H30" s="98">
        <v>757284.76</v>
      </c>
      <c r="K30" t="s">
        <v>341</v>
      </c>
    </row>
    <row r="31" spans="2:11">
      <c r="G31" s="97" t="s">
        <v>248</v>
      </c>
      <c r="H31" s="98">
        <v>221058.16</v>
      </c>
      <c r="K31" t="s">
        <v>350</v>
      </c>
    </row>
    <row r="32" spans="2:11">
      <c r="G32" s="97" t="s">
        <v>249</v>
      </c>
      <c r="H32" s="98">
        <v>583872.16</v>
      </c>
      <c r="K32" t="s">
        <v>351</v>
      </c>
    </row>
  </sheetData>
  <dataValidations count="1">
    <dataValidation type="list" allowBlank="1" showInputMessage="1" showErrorMessage="1" sqref="C22">
      <formula1>$K$21:$K$32</formula1>
    </dataValidation>
  </dataValidations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8194" r:id="rId4" name="Drop Down 2">
              <controlPr defaultSize="0" autoLine="0" autoPict="0">
                <anchor moveWithCells="1">
                  <from>
                    <xdr:col>2</xdr:col>
                    <xdr:colOff>0</xdr:colOff>
                    <xdr:row>4</xdr:row>
                    <xdr:rowOff>0</xdr:rowOff>
                  </from>
                  <to>
                    <xdr:col>3</xdr:col>
                    <xdr:colOff>0</xdr:colOff>
                    <xdr:row>4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95" r:id="rId5" name="Drop Down 3">
              <controlPr defaultSize="0" autoLine="0" autoPict="0">
                <anchor moveWithCells="1">
                  <from>
                    <xdr:col>1</xdr:col>
                    <xdr:colOff>1190625</xdr:colOff>
                    <xdr:row>5</xdr:row>
                    <xdr:rowOff>0</xdr:rowOff>
                  </from>
                  <to>
                    <xdr:col>2</xdr:col>
                    <xdr:colOff>1133475</xdr:colOff>
                    <xdr:row>6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O33"/>
  <sheetViews>
    <sheetView showGridLines="0" workbookViewId="0">
      <selection activeCell="H50" sqref="H50"/>
    </sheetView>
  </sheetViews>
  <sheetFormatPr defaultRowHeight="12.75"/>
  <cols>
    <col min="1" max="1" width="3" style="142" customWidth="1"/>
    <col min="2" max="2" width="8" style="140" bestFit="1" customWidth="1"/>
    <col min="3" max="3" width="10.7109375" style="140" bestFit="1" customWidth="1"/>
    <col min="4" max="4" width="4.28515625" style="140" customWidth="1"/>
    <col min="5" max="5" width="8" style="140" bestFit="1" customWidth="1"/>
    <col min="6" max="6" width="11" style="140" bestFit="1" customWidth="1"/>
    <col min="7" max="7" width="8.5703125" style="140" bestFit="1" customWidth="1"/>
    <col min="8" max="8" width="37.42578125" style="142" bestFit="1" customWidth="1"/>
    <col min="9" max="16384" width="9.140625" style="142"/>
  </cols>
  <sheetData>
    <row r="2" spans="2:15">
      <c r="F2" s="141"/>
    </row>
    <row r="3" spans="2:15" ht="25.5">
      <c r="B3" s="143"/>
      <c r="C3" s="144" t="s">
        <v>442</v>
      </c>
      <c r="E3" s="143"/>
      <c r="F3" s="145" t="s">
        <v>443</v>
      </c>
      <c r="G3" s="145" t="s">
        <v>444</v>
      </c>
      <c r="M3" s="143"/>
      <c r="N3" s="145" t="s">
        <v>458</v>
      </c>
      <c r="O3" s="145" t="s">
        <v>444</v>
      </c>
    </row>
    <row r="4" spans="2:15">
      <c r="B4" s="145" t="s">
        <v>445</v>
      </c>
      <c r="C4" s="146">
        <v>145</v>
      </c>
      <c r="E4" s="145" t="s">
        <v>445</v>
      </c>
      <c r="F4" s="146"/>
      <c r="G4" s="146"/>
      <c r="M4" s="145" t="s">
        <v>459</v>
      </c>
      <c r="N4" s="146"/>
      <c r="O4" s="146"/>
    </row>
    <row r="5" spans="2:15">
      <c r="B5" s="145" t="s">
        <v>446</v>
      </c>
      <c r="C5" s="146">
        <v>109</v>
      </c>
      <c r="E5" s="145" t="s">
        <v>446</v>
      </c>
      <c r="F5" s="146"/>
      <c r="G5" s="146"/>
      <c r="M5" s="145" t="s">
        <v>460</v>
      </c>
      <c r="N5" s="146"/>
      <c r="O5" s="146"/>
    </row>
    <row r="6" spans="2:15">
      <c r="B6" s="145" t="s">
        <v>447</v>
      </c>
      <c r="C6" s="146">
        <v>171</v>
      </c>
      <c r="E6" s="145" t="s">
        <v>447</v>
      </c>
      <c r="F6" s="146"/>
      <c r="G6" s="146"/>
      <c r="M6" s="145" t="s">
        <v>461</v>
      </c>
      <c r="N6" s="146"/>
      <c r="O6" s="146"/>
    </row>
    <row r="7" spans="2:15">
      <c r="B7" s="145" t="s">
        <v>448</v>
      </c>
      <c r="C7" s="146">
        <v>100</v>
      </c>
      <c r="E7" s="145" t="s">
        <v>448</v>
      </c>
      <c r="F7" s="146"/>
      <c r="G7" s="146"/>
      <c r="M7" s="145" t="s">
        <v>462</v>
      </c>
      <c r="N7" s="146"/>
      <c r="O7" s="146"/>
    </row>
    <row r="8" spans="2:15">
      <c r="B8" s="145" t="s">
        <v>449</v>
      </c>
      <c r="C8" s="146">
        <v>147</v>
      </c>
      <c r="E8" s="145" t="s">
        <v>449</v>
      </c>
      <c r="F8" s="146"/>
      <c r="G8" s="146"/>
      <c r="M8" s="145" t="s">
        <v>463</v>
      </c>
      <c r="N8" s="146"/>
      <c r="O8" s="146"/>
    </row>
    <row r="9" spans="2:15">
      <c r="B9" s="145" t="s">
        <v>450</v>
      </c>
      <c r="C9" s="146">
        <v>109</v>
      </c>
      <c r="E9" s="145" t="s">
        <v>450</v>
      </c>
      <c r="F9" s="146"/>
      <c r="G9" s="146"/>
      <c r="M9" s="145" t="s">
        <v>464</v>
      </c>
      <c r="N9" s="146"/>
      <c r="O9" s="146"/>
    </row>
    <row r="10" spans="2:15">
      <c r="B10" s="145" t="s">
        <v>451</v>
      </c>
      <c r="C10" s="146">
        <v>130</v>
      </c>
      <c r="E10" s="145" t="s">
        <v>451</v>
      </c>
      <c r="F10" s="146"/>
      <c r="G10" s="146"/>
      <c r="M10" s="145" t="s">
        <v>465</v>
      </c>
      <c r="N10" s="146"/>
      <c r="O10" s="146"/>
    </row>
    <row r="11" spans="2:15">
      <c r="B11" s="145" t="s">
        <v>452</v>
      </c>
      <c r="C11" s="146">
        <v>140</v>
      </c>
      <c r="E11" s="145" t="s">
        <v>452</v>
      </c>
      <c r="F11" s="146"/>
      <c r="G11" s="146"/>
      <c r="M11" s="145" t="s">
        <v>466</v>
      </c>
      <c r="N11" s="146"/>
      <c r="O11" s="146"/>
    </row>
    <row r="12" spans="2:15">
      <c r="B12" s="145" t="s">
        <v>453</v>
      </c>
      <c r="C12" s="146">
        <v>150</v>
      </c>
      <c r="E12" s="145" t="s">
        <v>453</v>
      </c>
      <c r="F12" s="146"/>
      <c r="G12" s="146"/>
      <c r="M12" s="145" t="s">
        <v>467</v>
      </c>
      <c r="N12" s="146"/>
      <c r="O12" s="146"/>
    </row>
    <row r="13" spans="2:15">
      <c r="B13" s="145" t="s">
        <v>454</v>
      </c>
      <c r="C13" s="146">
        <v>140</v>
      </c>
      <c r="E13" s="145" t="s">
        <v>454</v>
      </c>
      <c r="F13" s="146"/>
      <c r="G13" s="146"/>
      <c r="M13" s="145" t="s">
        <v>468</v>
      </c>
      <c r="N13" s="146"/>
      <c r="O13" s="146"/>
    </row>
    <row r="14" spans="2:15">
      <c r="B14" s="145" t="s">
        <v>455</v>
      </c>
      <c r="C14" s="146">
        <v>185</v>
      </c>
      <c r="E14" s="145" t="s">
        <v>455</v>
      </c>
      <c r="F14" s="146"/>
      <c r="G14" s="146"/>
      <c r="M14" s="145" t="s">
        <v>469</v>
      </c>
      <c r="N14" s="146"/>
      <c r="O14" s="146"/>
    </row>
    <row r="15" spans="2:15">
      <c r="B15" s="145" t="s">
        <v>456</v>
      </c>
      <c r="C15" s="146">
        <v>165</v>
      </c>
      <c r="E15" s="145" t="s">
        <v>456</v>
      </c>
      <c r="F15" s="146"/>
      <c r="G15" s="146"/>
      <c r="M15" s="145" t="s">
        <v>470</v>
      </c>
      <c r="N15" s="146"/>
      <c r="O15" s="146"/>
    </row>
    <row r="18" spans="1:14">
      <c r="A18" s="147"/>
      <c r="B18" s="148"/>
      <c r="C18" s="148"/>
      <c r="D18" s="148"/>
      <c r="E18" s="148"/>
      <c r="F18" s="148"/>
      <c r="G18" s="148"/>
      <c r="H18" s="147"/>
      <c r="I18" s="147"/>
      <c r="J18" s="147"/>
      <c r="K18" s="147"/>
      <c r="L18" s="147"/>
    </row>
    <row r="19" spans="1:14" ht="15.75">
      <c r="A19" s="166" t="s">
        <v>483</v>
      </c>
      <c r="D19" s="149" t="str">
        <f>G21</f>
        <v>Bottom 4 Quarters</v>
      </c>
      <c r="J19" s="149" t="str">
        <f>N3&amp;" between  " &amp;RIGHT(B4,4) &amp;" and " &amp; RIGHT(B15,4)</f>
        <v>Top 4 Quarters between  2012 and 2014</v>
      </c>
    </row>
    <row r="20" spans="1:14">
      <c r="F20" s="141"/>
    </row>
    <row r="21" spans="1:14" ht="25.5">
      <c r="B21" s="143"/>
      <c r="C21" s="144" t="s">
        <v>442</v>
      </c>
      <c r="E21" s="143"/>
      <c r="F21" s="145" t="s">
        <v>457</v>
      </c>
      <c r="G21" s="145" t="s">
        <v>443</v>
      </c>
      <c r="L21" s="143"/>
      <c r="M21" s="145" t="s">
        <v>458</v>
      </c>
      <c r="N21" s="145" t="s">
        <v>444</v>
      </c>
    </row>
    <row r="22" spans="1:14">
      <c r="B22" s="145" t="s">
        <v>445</v>
      </c>
      <c r="C22" s="146">
        <v>145</v>
      </c>
      <c r="E22" s="145" t="str">
        <f>B22</f>
        <v>Q1 2012</v>
      </c>
      <c r="F22" s="146">
        <f t="shared" ref="F22:F33" si="0">IF(C22&gt;SMALL($C$22:$C$33,4),C22," ")</f>
        <v>145</v>
      </c>
      <c r="G22" s="146" t="str">
        <f t="shared" ref="G22:G33" si="1">IF(C22&gt;SMALL($C$22:$C$33,4)," ",C22)</f>
        <v xml:space="preserve"> </v>
      </c>
      <c r="L22" s="145" t="s">
        <v>471</v>
      </c>
      <c r="M22" s="146" t="str">
        <f t="shared" ref="M22:M33" si="2">IF(C4&gt;=LARGE($C$4:$C$15,4),C4," ")</f>
        <v xml:space="preserve"> </v>
      </c>
      <c r="N22" s="146">
        <f t="shared" ref="N22:N33" si="3">IF(C4&lt;LARGE($C$4:$C$15,4),C4,"")</f>
        <v>145</v>
      </c>
    </row>
    <row r="23" spans="1:14">
      <c r="B23" s="145" t="s">
        <v>446</v>
      </c>
      <c r="C23" s="146">
        <v>109</v>
      </c>
      <c r="E23" s="145" t="str">
        <f t="shared" ref="E23:E33" si="4">B23</f>
        <v>Q2 2012</v>
      </c>
      <c r="F23" s="146" t="str">
        <f t="shared" si="0"/>
        <v xml:space="preserve"> </v>
      </c>
      <c r="G23" s="146">
        <f t="shared" si="1"/>
        <v>109</v>
      </c>
      <c r="L23" s="145" t="s">
        <v>472</v>
      </c>
      <c r="M23" s="146" t="str">
        <f t="shared" si="2"/>
        <v xml:space="preserve"> </v>
      </c>
      <c r="N23" s="146">
        <f t="shared" si="3"/>
        <v>109</v>
      </c>
    </row>
    <row r="24" spans="1:14">
      <c r="B24" s="145" t="s">
        <v>447</v>
      </c>
      <c r="C24" s="146">
        <v>171</v>
      </c>
      <c r="E24" s="145" t="str">
        <f t="shared" si="4"/>
        <v>Q3 2012</v>
      </c>
      <c r="F24" s="146">
        <f t="shared" si="0"/>
        <v>171</v>
      </c>
      <c r="G24" s="146" t="str">
        <f t="shared" si="1"/>
        <v xml:space="preserve"> </v>
      </c>
      <c r="L24" s="145" t="s">
        <v>473</v>
      </c>
      <c r="M24" s="146">
        <f t="shared" si="2"/>
        <v>171</v>
      </c>
      <c r="N24" s="146" t="str">
        <f t="shared" si="3"/>
        <v/>
      </c>
    </row>
    <row r="25" spans="1:14">
      <c r="B25" s="145" t="s">
        <v>448</v>
      </c>
      <c r="C25" s="146">
        <v>100</v>
      </c>
      <c r="E25" s="145" t="str">
        <f t="shared" si="4"/>
        <v>Q4 2012</v>
      </c>
      <c r="F25" s="146" t="str">
        <f t="shared" si="0"/>
        <v xml:space="preserve"> </v>
      </c>
      <c r="G25" s="146">
        <f t="shared" si="1"/>
        <v>100</v>
      </c>
      <c r="L25" s="145" t="s">
        <v>474</v>
      </c>
      <c r="M25" s="146" t="str">
        <f t="shared" si="2"/>
        <v xml:space="preserve"> </v>
      </c>
      <c r="N25" s="146">
        <f t="shared" si="3"/>
        <v>100</v>
      </c>
    </row>
    <row r="26" spans="1:14">
      <c r="B26" s="145" t="s">
        <v>449</v>
      </c>
      <c r="C26" s="146">
        <v>147</v>
      </c>
      <c r="E26" s="145" t="str">
        <f t="shared" si="4"/>
        <v>Q1 2013</v>
      </c>
      <c r="F26" s="146">
        <f t="shared" si="0"/>
        <v>147</v>
      </c>
      <c r="G26" s="146" t="str">
        <f t="shared" si="1"/>
        <v xml:space="preserve"> </v>
      </c>
      <c r="L26" s="145" t="s">
        <v>475</v>
      </c>
      <c r="M26" s="146" t="str">
        <f t="shared" si="2"/>
        <v xml:space="preserve"> </v>
      </c>
      <c r="N26" s="146">
        <f t="shared" si="3"/>
        <v>147</v>
      </c>
    </row>
    <row r="27" spans="1:14">
      <c r="B27" s="145" t="s">
        <v>450</v>
      </c>
      <c r="C27" s="146">
        <v>109</v>
      </c>
      <c r="E27" s="145" t="str">
        <f t="shared" si="4"/>
        <v>Q2 2013</v>
      </c>
      <c r="F27" s="146" t="str">
        <f t="shared" si="0"/>
        <v xml:space="preserve"> </v>
      </c>
      <c r="G27" s="146">
        <f t="shared" si="1"/>
        <v>109</v>
      </c>
      <c r="L27" s="145" t="s">
        <v>476</v>
      </c>
      <c r="M27" s="146" t="str">
        <f t="shared" si="2"/>
        <v xml:space="preserve"> </v>
      </c>
      <c r="N27" s="146">
        <f t="shared" si="3"/>
        <v>109</v>
      </c>
    </row>
    <row r="28" spans="1:14">
      <c r="B28" s="145" t="s">
        <v>451</v>
      </c>
      <c r="C28" s="146">
        <v>130</v>
      </c>
      <c r="E28" s="145" t="str">
        <f t="shared" si="4"/>
        <v>Q3 2013</v>
      </c>
      <c r="F28" s="146" t="str">
        <f t="shared" si="0"/>
        <v xml:space="preserve"> </v>
      </c>
      <c r="G28" s="146">
        <f t="shared" si="1"/>
        <v>130</v>
      </c>
      <c r="L28" s="145" t="s">
        <v>477</v>
      </c>
      <c r="M28" s="146" t="str">
        <f t="shared" si="2"/>
        <v xml:space="preserve"> </v>
      </c>
      <c r="N28" s="146">
        <f t="shared" si="3"/>
        <v>130</v>
      </c>
    </row>
    <row r="29" spans="1:14">
      <c r="B29" s="145" t="s">
        <v>452</v>
      </c>
      <c r="C29" s="146">
        <v>140</v>
      </c>
      <c r="E29" s="145" t="str">
        <f t="shared" si="4"/>
        <v>Q4 2013</v>
      </c>
      <c r="F29" s="146">
        <f t="shared" si="0"/>
        <v>140</v>
      </c>
      <c r="G29" s="146" t="str">
        <f t="shared" si="1"/>
        <v xml:space="preserve"> </v>
      </c>
      <c r="L29" s="145" t="s">
        <v>478</v>
      </c>
      <c r="M29" s="146" t="str">
        <f t="shared" si="2"/>
        <v xml:space="preserve"> </v>
      </c>
      <c r="N29" s="146">
        <f t="shared" si="3"/>
        <v>140</v>
      </c>
    </row>
    <row r="30" spans="1:14">
      <c r="B30" s="145" t="s">
        <v>453</v>
      </c>
      <c r="C30" s="146">
        <v>150</v>
      </c>
      <c r="E30" s="145" t="str">
        <f t="shared" si="4"/>
        <v>Q1 2014</v>
      </c>
      <c r="F30" s="146">
        <f t="shared" si="0"/>
        <v>150</v>
      </c>
      <c r="G30" s="146" t="str">
        <f t="shared" si="1"/>
        <v xml:space="preserve"> </v>
      </c>
      <c r="L30" s="145" t="s">
        <v>479</v>
      </c>
      <c r="M30" s="146">
        <f t="shared" si="2"/>
        <v>150</v>
      </c>
      <c r="N30" s="146" t="str">
        <f t="shared" si="3"/>
        <v/>
      </c>
    </row>
    <row r="31" spans="1:14">
      <c r="B31" s="145" t="s">
        <v>454</v>
      </c>
      <c r="C31" s="146">
        <v>132</v>
      </c>
      <c r="E31" s="145" t="str">
        <f t="shared" si="4"/>
        <v>Q2 2014</v>
      </c>
      <c r="F31" s="146">
        <f t="shared" si="0"/>
        <v>132</v>
      </c>
      <c r="G31" s="146" t="str">
        <f t="shared" si="1"/>
        <v xml:space="preserve"> </v>
      </c>
      <c r="L31" s="145" t="s">
        <v>480</v>
      </c>
      <c r="M31" s="146" t="str">
        <f t="shared" si="2"/>
        <v xml:space="preserve"> </v>
      </c>
      <c r="N31" s="146">
        <f t="shared" si="3"/>
        <v>140</v>
      </c>
    </row>
    <row r="32" spans="1:14">
      <c r="B32" s="145" t="s">
        <v>455</v>
      </c>
      <c r="C32" s="146">
        <v>185</v>
      </c>
      <c r="E32" s="145" t="str">
        <f t="shared" si="4"/>
        <v>Q3 2014</v>
      </c>
      <c r="F32" s="146">
        <f t="shared" si="0"/>
        <v>185</v>
      </c>
      <c r="G32" s="146" t="str">
        <f t="shared" si="1"/>
        <v xml:space="preserve"> </v>
      </c>
      <c r="L32" s="145" t="s">
        <v>481</v>
      </c>
      <c r="M32" s="146">
        <f t="shared" si="2"/>
        <v>185</v>
      </c>
      <c r="N32" s="146" t="str">
        <f t="shared" si="3"/>
        <v/>
      </c>
    </row>
    <row r="33" spans="2:14">
      <c r="B33" s="145" t="s">
        <v>456</v>
      </c>
      <c r="C33" s="146">
        <v>165</v>
      </c>
      <c r="E33" s="145" t="str">
        <f t="shared" si="4"/>
        <v>Q4 2014</v>
      </c>
      <c r="F33" s="146">
        <f t="shared" si="0"/>
        <v>165</v>
      </c>
      <c r="G33" s="146" t="str">
        <f t="shared" si="1"/>
        <v xml:space="preserve"> </v>
      </c>
      <c r="L33" s="145" t="s">
        <v>482</v>
      </c>
      <c r="M33" s="146">
        <f t="shared" si="2"/>
        <v>165</v>
      </c>
      <c r="N33" s="146" t="str">
        <f t="shared" si="3"/>
        <v/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6</vt:i4>
      </vt:variant>
    </vt:vector>
  </HeadingPairs>
  <TitlesOfParts>
    <vt:vector size="15" baseType="lpstr">
      <vt:lpstr>SUMIFS</vt:lpstr>
      <vt:lpstr>VLOOKUP</vt:lpstr>
      <vt:lpstr>HLOOKUP</vt:lpstr>
      <vt:lpstr>SUMPRODUCT</vt:lpstr>
      <vt:lpstr>SUMPRODUCT 1</vt:lpstr>
      <vt:lpstr>SUMPRODUCT 2</vt:lpstr>
      <vt:lpstr>CHOOSE</vt:lpstr>
      <vt:lpstr>INDEX</vt:lpstr>
      <vt:lpstr>LARGE &amp; SMALL</vt:lpstr>
      <vt:lpstr>Branches</vt:lpstr>
      <vt:lpstr>Cities</vt:lpstr>
      <vt:lpstr>Departments</vt:lpstr>
      <vt:lpstr>Dept</vt:lpstr>
      <vt:lpstr>Locations</vt:lpstr>
      <vt:lpstr>StaffTable</vt:lpstr>
    </vt:vector>
  </TitlesOfParts>
  <Company>EDS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Mikea</dc:creator>
  <cp:lastModifiedBy>Yolande Eriksen</cp:lastModifiedBy>
  <dcterms:created xsi:type="dcterms:W3CDTF">2007-10-28T03:58:39Z</dcterms:created>
  <dcterms:modified xsi:type="dcterms:W3CDTF">2015-03-14T14:41:12Z</dcterms:modified>
</cp:coreProperties>
</file>